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6128F6FE-E2A0-43F3-80F1-D4BF554A6AD9}" xr6:coauthVersionLast="47" xr6:coauthVersionMax="47" xr10:uidLastSave="{5A5D2BD4-A958-4087-AA59-8563ADD52811}"/>
  <workbookProtection workbookAlgorithmName="SHA-512" workbookHashValue="E7Q4T2N8f764ZqgL4mlHUd0rujqxEecTMUgCC1/7T5BGx8808Ez+kemzBKDAWhnIoynynSvIHwrXITxpQgPLPA==" workbookSaltValue="kej7JPPFXi1KAnSKtcqjEg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KV80" i="4" s="1"/>
  <c r="FE7" i="5"/>
  <c r="FD7" i="5"/>
  <c r="FC7" i="5"/>
  <c r="FB7" i="5"/>
  <c r="FA7" i="5"/>
  <c r="KV79" i="4" s="1"/>
  <c r="EZ7" i="5"/>
  <c r="EX7" i="5"/>
  <c r="EW7" i="5"/>
  <c r="EV7" i="5"/>
  <c r="HX80" i="4" s="1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BX79" i="4" s="1"/>
  <c r="DV7" i="5"/>
  <c r="DU7" i="5"/>
  <c r="DT7" i="5"/>
  <c r="DS7" i="5"/>
  <c r="P79" i="4" s="1"/>
  <c r="DQ7" i="5"/>
  <c r="DP7" i="5"/>
  <c r="DO7" i="5"/>
  <c r="DN7" i="5"/>
  <c r="KU56" i="4" s="1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BX55" i="4" s="1"/>
  <c r="CD7" i="5"/>
  <c r="CC7" i="5"/>
  <c r="CB7" i="5"/>
  <c r="CA7" i="5"/>
  <c r="P55" i="4" s="1"/>
  <c r="BY7" i="5"/>
  <c r="BX7" i="5"/>
  <c r="BW7" i="5"/>
  <c r="BV7" i="5"/>
  <c r="KU34" i="4" s="1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BX33" i="4" s="1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LP8" i="4" s="1"/>
  <c r="AA6" i="5"/>
  <c r="Z6" i="5"/>
  <c r="Y6" i="5"/>
  <c r="FZ12" i="4" s="1"/>
  <c r="X6" i="5"/>
  <c r="EG12" i="4" s="1"/>
  <c r="W6" i="5"/>
  <c r="V6" i="5"/>
  <c r="AU12" i="4" s="1"/>
  <c r="U6" i="5"/>
  <c r="B12" i="4" s="1"/>
  <c r="T6" i="5"/>
  <c r="FZ10" i="4" s="1"/>
  <c r="S6" i="5"/>
  <c r="R6" i="5"/>
  <c r="Q6" i="5"/>
  <c r="P6" i="5"/>
  <c r="B10" i="4" s="1"/>
  <c r="O6" i="5"/>
  <c r="N6" i="5"/>
  <c r="EG8" i="4" s="1"/>
  <c r="M6" i="5"/>
  <c r="L6" i="5"/>
  <c r="K6" i="5"/>
  <c r="H6" i="5"/>
  <c r="G6" i="5"/>
  <c r="F6" i="5"/>
  <c r="E6" i="5"/>
  <c r="D6" i="5"/>
  <c r="C6" i="5"/>
  <c r="B6" i="5"/>
  <c r="F11" i="5" s="1"/>
  <c r="FL54" i="4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I90" i="4"/>
  <c r="H90" i="4"/>
  <c r="G90" i="4"/>
  <c r="D90" i="4"/>
  <c r="MO80" i="4"/>
  <c r="LZ80" i="4"/>
  <c r="LK80" i="4"/>
  <c r="KG80" i="4"/>
  <c r="JB80" i="4"/>
  <c r="IM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G79" i="4"/>
  <c r="JB79" i="4"/>
  <c r="IM79" i="4"/>
  <c r="HX79" i="4"/>
  <c r="HI79" i="4"/>
  <c r="GT79" i="4"/>
  <c r="FO79" i="4"/>
  <c r="EK79" i="4"/>
  <c r="DV79" i="4"/>
  <c r="DG79" i="4"/>
  <c r="BI79" i="4"/>
  <c r="AT79" i="4"/>
  <c r="AE79" i="4"/>
  <c r="MN56" i="4"/>
  <c r="LY56" i="4"/>
  <c r="LJ56" i="4"/>
  <c r="KF56" i="4"/>
  <c r="IZ56" i="4"/>
  <c r="IK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F55" i="4"/>
  <c r="IZ55" i="4"/>
  <c r="IK55" i="4"/>
  <c r="HV55" i="4"/>
  <c r="HG55" i="4"/>
  <c r="GR55" i="4"/>
  <c r="FL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F33" i="4"/>
  <c r="IZ33" i="4"/>
  <c r="IK33" i="4"/>
  <c r="HV33" i="4"/>
  <c r="HG33" i="4"/>
  <c r="GR33" i="4"/>
  <c r="FL33" i="4"/>
  <c r="EH33" i="4"/>
  <c r="DS33" i="4"/>
  <c r="DD33" i="4"/>
  <c r="BI33" i="4"/>
  <c r="AT33" i="4"/>
  <c r="AE33" i="4"/>
  <c r="LP12" i="4"/>
  <c r="JW12" i="4"/>
  <c r="ID12" i="4"/>
  <c r="CN12" i="4"/>
  <c r="LP10" i="4"/>
  <c r="ID10" i="4"/>
  <c r="EG10" i="4"/>
  <c r="CN10" i="4"/>
  <c r="AU10" i="4"/>
  <c r="JW8" i="4"/>
  <c r="ID8" i="4"/>
  <c r="CN8" i="4"/>
  <c r="AU8" i="4"/>
  <c r="B8" i="4"/>
  <c r="B6" i="4"/>
  <c r="BX78" i="4" l="1"/>
  <c r="BX54" i="4"/>
  <c r="BX32" i="4"/>
  <c r="MO78" i="4"/>
  <c r="MN54" i="4"/>
  <c r="MN32" i="4"/>
  <c r="JB78" i="4"/>
  <c r="IZ54" i="4"/>
  <c r="IZ32" i="4"/>
  <c r="FO78" i="4"/>
  <c r="FL32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G78" i="4"/>
  <c r="DD54" i="4"/>
  <c r="DD32" i="4"/>
  <c r="EZ78" i="4"/>
  <c r="EW54" i="4"/>
  <c r="EW32" i="4"/>
  <c r="BI78" i="4"/>
  <c r="BI54" i="4"/>
  <c r="BI32" i="4"/>
  <c r="LZ78" i="4"/>
  <c r="LY54" i="4"/>
  <c r="LY32" i="4"/>
  <c r="IK54" i="4"/>
  <c r="IM78" i="4"/>
  <c r="IK32" i="4"/>
  <c r="HX78" i="4"/>
  <c r="HV54" i="4"/>
  <c r="HV32" i="4"/>
  <c r="EK78" i="4"/>
  <c r="EH54" i="4"/>
  <c r="EH32" i="4"/>
  <c r="AT78" i="4"/>
  <c r="AT54" i="4"/>
  <c r="AT32" i="4"/>
  <c r="LK78" i="4"/>
  <c r="LJ54" i="4"/>
  <c r="LJ32" i="4"/>
  <c r="KV78" i="4"/>
  <c r="KU54" i="4"/>
  <c r="KU32" i="4"/>
  <c r="HI78" i="4"/>
  <c r="HG54" i="4"/>
  <c r="HG32" i="4"/>
  <c r="DV78" i="4"/>
  <c r="DS54" i="4"/>
  <c r="DS32" i="4"/>
  <c r="AE78" i="4"/>
  <c r="AE54" i="4"/>
  <c r="AE32" i="4"/>
</calcChain>
</file>

<file path=xl/sharedStrings.xml><?xml version="1.0" encoding="utf-8"?>
<sst xmlns="http://schemas.openxmlformats.org/spreadsheetml/2006/main" count="343" uniqueCount="193">
  <si>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</si>
  <si>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</si>
  <si>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</si>
  <si>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</si>
  <si>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</si>
  <si>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</si>
  <si>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</si>
  <si>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</si>
  <si>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</si>
  <si>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</si>
  <si>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</si>
  <si>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</si>
  <si>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</si>
  <si>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</si>
  <si>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</si>
  <si>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</si>
  <si>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</si>
  <si>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</si>
  <si>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</si>
  <si>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</si>
  <si>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</si>
  <si>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</si>
  <si>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</si>
  <si>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</si>
  <si>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</si>
  <si>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</si>
  <si>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</si>
  <si>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</si>
  <si>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</si>
  <si>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</si>
  <si>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</si>
  <si>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</si>
  <si>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</si>
  <si>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</si>
  <si>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</si>
  <si>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</si>
  <si>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</si>
  <si>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</si>
  <si>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</si>
  <si>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</si>
  <si>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</si>
  <si>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</si>
  <si>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</si>
  <si>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</si>
  <si>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</si>
  <si>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</si>
  <si>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</si>
  <si>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</si>
  <si>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</si>
  <si>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</si>
  <si>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</si>
  <si>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</si>
  <si>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</si>
  <si>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</si>
  <si>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</si>
  <si>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</si>
  <si>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</si>
  <si>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</si>
  <si>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</si>
  <si>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</si>
  <si>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</si>
  <si>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</si>
  <si>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</si>
  <si>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</si>
  <si>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</si>
  <si>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</si>
  <si>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</si>
  <si>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</si>
  <si>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</si>
  <si>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</si>
  <si>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</si>
  <si>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</si>
  <si>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</si>
  <si>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</si>
  <si>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</si>
  <si>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</si>
  <si>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</si>
  <si>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</si>
  <si>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</si>
  <si>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</si>
  <si>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</si>
  <si>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</si>
  <si>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</si>
  <si>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</si>
  <si>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</si>
  <si>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</si>
  <si>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</si>
  <si>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</si>
  <si>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</si>
  <si>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</si>
  <si>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</si>
  <si>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</si>
  <si>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</si>
  <si>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</si>
  <si>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</si>
  <si>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</si>
  <si>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</si>
  <si>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</si>
  <si>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</si>
  <si>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</si>
  <si>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</si>
  <si>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</si>
  <si>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</si>
  <si>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</si>
  <si>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</si>
  <si>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</si>
  <si>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</si>
  <si>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</si>
  <si>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</si>
  <si>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</si>
  <si>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</si>
  <si>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</si>
  <si>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</si>
  <si>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</si>
  <si>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</si>
  <si>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</si>
  <si>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</si>
  <si>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</si>
  <si>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</si>
  <si>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</si>
  <si>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</si>
  <si>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</si>
  <si>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</si>
  <si>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</si>
  <si>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</si>
  <si>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</si>
  <si>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</si>
  <si>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</si>
  <si>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</si>
  <si>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</si>
  <si>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</si>
  <si>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</si>
  <si>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</si>
  <si>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</si>
  <si>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</si>
  <si>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</si>
  <si>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</si>
  <si>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</si>
  <si>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</si>
  <si>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</si>
  <si>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</si>
  <si>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</si>
  <si>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</si>
  <si>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</si>
  <si>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</si>
  <si>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</si>
  <si>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</si>
  <si>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</si>
  <si>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</si>
  <si>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</si>
  <si>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</si>
  <si>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</si>
  <si>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</si>
  <si>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</si>
  <si>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</si>
  <si>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</si>
  <si>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</si>
  <si>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</si>
  <si>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</si>
  <si>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</si>
  <si>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</si>
  <si>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</si>
  <si>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</si>
  <si>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</si>
  <si>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</si>
  <si>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</si>
  <si>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</si>
  <si>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</si>
  <si>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</si>
  <si>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</si>
  <si>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大阪府</t>
  </si>
  <si>
    <t>地方独立行政法人大阪府立病院機構</t>
  </si>
  <si>
    <t>大阪はびきの医療センター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</si>
  <si>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</si>
  <si>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</si>
  <si>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</si>
  <si>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</si>
  <si>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</si>
  <si>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</si>
  <si>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</si>
  <si>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未 訓 ガ</t>
  </si>
  <si>
    <t>救 臨 感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</si>
  <si>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</si>
  <si>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</si>
  <si>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</si>
  <si>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</si>
  <si>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</si>
  <si>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</si>
  <si>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</si>
  <si>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病院建替えによる影響もあり、各指標が大幅に悪化しているが、病床利用率は上昇傾向にある。今後も良質な医療サービスを継続的に提供するために、医療ニーズの質の変化や患者動向等にも迅速に対応できるよう、医師をはじめとする医療スタッフの確保、新病院に係る投資に見合った収入の確保、費用抑制等の更なる経営改善を推進し、安定的な病院経営に取り組んでいく。</t>
    <rPh sb="1" eb="3">
      <t>ビョウイン</t>
    </rPh>
    <rPh sb="3" eb="5">
      <t>タテカ</t>
    </rPh>
    <rPh sb="9" eb="11">
      <t>エイキョウ</t>
    </rPh>
    <rPh sb="15" eb="18">
      <t>カクシヒョウ</t>
    </rPh>
    <rPh sb="19" eb="21">
      <t>オオハバ</t>
    </rPh>
    <rPh sb="22" eb="24">
      <t>アッカ</t>
    </rPh>
    <rPh sb="30" eb="35">
      <t>ビョウショウリヨウリツ</t>
    </rPh>
    <rPh sb="36" eb="38">
      <t>ジョウショウ</t>
    </rPh>
    <rPh sb="38" eb="40">
      <t>ケイコウ</t>
    </rPh>
    <rPh sb="117" eb="120">
      <t>シンビョウイン</t>
    </rPh>
    <rPh sb="121" eb="122">
      <t>カカ</t>
    </rPh>
    <rPh sb="123" eb="125">
      <t>トウシ</t>
    </rPh>
    <rPh sb="126" eb="128">
      <t>ミア</t>
    </rPh>
    <rPh sb="130" eb="132">
      <t>シュウニュウ</t>
    </rPh>
    <rPh sb="133" eb="135">
      <t>カクホ</t>
    </rPh>
    <rPh sb="136" eb="140">
      <t>ヒヨウヨクセイ</t>
    </rPh>
    <rPh sb="140" eb="141">
      <t>トウ</t>
    </rPh>
    <rPh sb="150" eb="152">
      <t>スイシン</t>
    </rPh>
    <phoneticPr fontId="5"/>
  </si>
  <si>
    <t>①有形固定資産減価償却率：昨年度の新病院竣工及び令和5年5月の病院建替えに向けた医療機器の大規模更新があり、開院以降は逓増傾向になると思われる。
②器械備品減価償却率：病院建替えに向けた医療機器の大規模更新により、前年度より9.1ポイント減少した。
③1床当たりの有形固定資産：病院建替えに向けた医療機器の大規模更新により、大幅に増加した。</t>
    <rPh sb="13" eb="16">
      <t>サクネンド</t>
    </rPh>
    <rPh sb="54" eb="56">
      <t>カイイン</t>
    </rPh>
    <rPh sb="56" eb="58">
      <t>イコウ</t>
    </rPh>
    <rPh sb="59" eb="61">
      <t>テイゾウ</t>
    </rPh>
    <rPh sb="61" eb="63">
      <t>ケイコウ</t>
    </rPh>
    <rPh sb="67" eb="68">
      <t>オモ</t>
    </rPh>
    <rPh sb="139" eb="141">
      <t>ビョウイン</t>
    </rPh>
    <phoneticPr fontId="5"/>
  </si>
  <si>
    <t>地域医療支援病院、難治性の呼吸器疾患医療、結核医療及びアレルギー性疾患医療のセンター機能、エイズ治療拠点病院、大阪府がん診療拠点病院（肺がん）、難治性多剤耐性結核広域圏拠点病院、労災保険指定医療機関、大阪府アレルギー疾患医療拠点病院、大阪府小児地域医療センター、第二種感染症指定医療機関、結核指定医療機関、二次救急告示医療機関、大阪府肝炎専門医療機関、紹介受診重点医療機関、協力型臨床研修指定病院、特定診療災害医療センター</t>
    <rPh sb="164" eb="167">
      <t>オオサカフ</t>
    </rPh>
    <rPh sb="167" eb="169">
      <t>カンエン</t>
    </rPh>
    <rPh sb="169" eb="171">
      <t>センモン</t>
    </rPh>
    <rPh sb="171" eb="175">
      <t>イリョウキカン</t>
    </rPh>
    <rPh sb="176" eb="178">
      <t>ショウカイ</t>
    </rPh>
    <rPh sb="178" eb="180">
      <t>ジュシン</t>
    </rPh>
    <rPh sb="180" eb="182">
      <t>ジュウテン</t>
    </rPh>
    <rPh sb="182" eb="186">
      <t>イリョウキカン</t>
    </rPh>
    <rPh sb="187" eb="190">
      <t>キョウリョクガタ</t>
    </rPh>
    <rPh sb="190" eb="198">
      <t>リンショウケンシュウシテイビョウイン</t>
    </rPh>
    <rPh sb="199" eb="205">
      <t>トクテイシンリョウサイガイ</t>
    </rPh>
    <rPh sb="205" eb="207">
      <t>イリョウ</t>
    </rPh>
    <phoneticPr fontId="5"/>
  </si>
  <si>
    <t>①経常収支比率：肺腫瘍内科の診療体制整備による患者確保、救急受入件数増加、診療科新設による患者確保等を行い、患者数は前年度比較で増加。また上記に加え、手術件数増加等に伴う入院単価の向上等により、入院・外来収益は増加する一方で、補助金収益の減少、給与費、経費（主に委託料）、新病院開院による減価償却費等の大幅な増加により、前年度より17.5ポイント下回った。
②③(修正)医業収支比率：上記のとおり、医業収益の減少及び新病院開院に係る減価償却費等の増加により、前年度を下回った。
④病床利用率：新病院開院前後の病床利用率低下の影響があったものの、肺腫瘍内科の診療体制整備による患者確保、救急受入件数増加、診療科新設による患者確保等を行い、前年度より7.2ポイント増加している。
⑤入院患者1人1日当たり収益：手術件数増加等単価向上の要素はあったものの、コロナ患者が減少した影響もあり、前年度より337円減少した。
⑥外来患者1人1日当たり収益：前年度より148円増加した。
⑦職員給与費対医業収益比率：基本給の改定、新病院開院に係る時間外の増加に加え、営業収益が減少したことから、前年度より6.5ポイント悪化した。
⑧材料費対医業収益比率：入外収入の増加に伴い材料費が増加したことに加え、営業収益が減少したことから4.5ポイント上昇した。
⑨累積欠損金比率：新病院開院時の委託費・人件費増加並びに減価償却費の増加（特に医療機器）の影響により発生した。</t>
    <rPh sb="8" eb="11">
      <t>ハイシュヨウ</t>
    </rPh>
    <rPh sb="11" eb="13">
      <t>ナイカ</t>
    </rPh>
    <rPh sb="14" eb="18">
      <t>シンリョウタイセイ</t>
    </rPh>
    <rPh sb="18" eb="20">
      <t>セイビ</t>
    </rPh>
    <rPh sb="23" eb="27">
      <t>カンジャカクホ</t>
    </rPh>
    <rPh sb="28" eb="30">
      <t>キュウキュウ</t>
    </rPh>
    <rPh sb="30" eb="32">
      <t>ウケイレ</t>
    </rPh>
    <rPh sb="32" eb="34">
      <t>ケンスウ</t>
    </rPh>
    <rPh sb="34" eb="36">
      <t>ゾウカ</t>
    </rPh>
    <rPh sb="40" eb="42">
      <t>シンセツ</t>
    </rPh>
    <rPh sb="45" eb="47">
      <t>カンジャ</t>
    </rPh>
    <rPh sb="47" eb="49">
      <t>カクホ</t>
    </rPh>
    <rPh sb="49" eb="50">
      <t>トウ</t>
    </rPh>
    <rPh sb="51" eb="52">
      <t>オコナ</t>
    </rPh>
    <rPh sb="69" eb="71">
      <t>ジョウキ</t>
    </rPh>
    <rPh sb="72" eb="73">
      <t>クワ</t>
    </rPh>
    <rPh sb="100" eb="102">
      <t>ガイライ</t>
    </rPh>
    <rPh sb="122" eb="125">
      <t>キュウヨヒ</t>
    </rPh>
    <rPh sb="126" eb="128">
      <t>ケイヒ</t>
    </rPh>
    <rPh sb="129" eb="130">
      <t>オモ</t>
    </rPh>
    <rPh sb="131" eb="133">
      <t>イタク</t>
    </rPh>
    <rPh sb="133" eb="134">
      <t>リョウ</t>
    </rPh>
    <rPh sb="136" eb="139">
      <t>シンビョウイン</t>
    </rPh>
    <rPh sb="139" eb="141">
      <t>カイイン</t>
    </rPh>
    <rPh sb="144" eb="149">
      <t>ゲンカショウキャクヒ</t>
    </rPh>
    <rPh sb="149" eb="150">
      <t>トウ</t>
    </rPh>
    <rPh sb="151" eb="153">
      <t>オオハバ</t>
    </rPh>
    <rPh sb="154" eb="156">
      <t>ゾウカ</t>
    </rPh>
    <rPh sb="211" eb="213">
      <t>カイイン</t>
    </rPh>
    <rPh sb="216" eb="221">
      <t>ゲンカショウキャクヒ</t>
    </rPh>
    <rPh sb="221" eb="222">
      <t>トウ</t>
    </rPh>
    <rPh sb="246" eb="249">
      <t>シンビョウイン</t>
    </rPh>
    <rPh sb="249" eb="251">
      <t>カイイン</t>
    </rPh>
    <rPh sb="251" eb="253">
      <t>ゼンゴ</t>
    </rPh>
    <rPh sb="254" eb="259">
      <t>ビョウショウリヨウリツ</t>
    </rPh>
    <rPh sb="259" eb="261">
      <t>テイカ</t>
    </rPh>
    <rPh sb="262" eb="264">
      <t>エイキョウ</t>
    </rPh>
    <rPh sb="318" eb="321">
      <t>ゼンネンド</t>
    </rPh>
    <rPh sb="330" eb="332">
      <t>ゾウカ</t>
    </rPh>
    <rPh sb="360" eb="364">
      <t>タンカコウジョウ</t>
    </rPh>
    <rPh sb="365" eb="367">
      <t>ヨウソ</t>
    </rPh>
    <rPh sb="378" eb="380">
      <t>カンジャ</t>
    </rPh>
    <rPh sb="381" eb="383">
      <t>ゲンショウ</t>
    </rPh>
    <rPh sb="385" eb="387">
      <t>エイキョウ</t>
    </rPh>
    <rPh sb="445" eb="447">
      <t>ゾウカハッセイ</t>
    </rPh>
    <rPh sb="450" eb="453">
      <t>キホンキュウ</t>
    </rPh>
    <rPh sb="454" eb="456">
      <t>カイテイ</t>
    </rPh>
    <rPh sb="457" eb="460">
      <t>シンビョウイン</t>
    </rPh>
    <rPh sb="460" eb="462">
      <t>カイイン</t>
    </rPh>
    <rPh sb="463" eb="464">
      <t>カカ</t>
    </rPh>
    <rPh sb="465" eb="468">
      <t>ジカンガイ</t>
    </rPh>
    <rPh sb="469" eb="471">
      <t>ゾウカ</t>
    </rPh>
    <rPh sb="527" eb="529">
      <t>ジョウショウ</t>
    </rPh>
    <rPh sb="529" eb="532">
      <t>ザイリョウヒ</t>
    </rPh>
    <rPh sb="533" eb="535">
      <t>ゾウカ</t>
    </rPh>
    <rPh sb="540" eb="541">
      <t>クワ</t>
    </rPh>
    <rPh sb="543" eb="547">
      <t>エイギョウシュウエキ</t>
    </rPh>
    <rPh sb="548" eb="550">
      <t>ゲンショウ</t>
    </rPh>
    <rPh sb="568" eb="571">
      <t>シンビョウイン</t>
    </rPh>
    <rPh sb="571" eb="574">
      <t>カイインジ</t>
    </rPh>
    <rPh sb="575" eb="579">
      <t>ショキトウシ</t>
    </rPh>
    <rPh sb="594" eb="595">
      <t>ナラ</t>
    </rPh>
    <rPh sb="596" eb="597">
      <t>トク</t>
    </rPh>
    <rPh sb="598" eb="602">
      <t>イリョウキキ</t>
    </rPh>
    <rPh sb="604" eb="606">
      <t>エイキョウ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</si>
</sst>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78.7</c:v>
                </c:pt>
                <c:pt idx="1">
                  <c:v>62.4</c:v>
                </c:pt>
                <c:pt idx="2">
                  <c:v>55.8</c:v>
                </c:pt>
                <c:pt idx="3">
                  <c:v>57</c:v>
                </c:pt>
                <c:pt idx="4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2D2-B4E5-0553E1CF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68.400000000000006</c:v>
                </c:pt>
                <c:pt idx="2">
                  <c:v>68.2</c:v>
                </c:pt>
                <c:pt idx="3">
                  <c:v>68.400000000000006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1-42D2-B4E5-0553E1CF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91</c:v>
                </c:pt>
                <c:pt idx="1">
                  <c:v>80.3</c:v>
                </c:pt>
                <c:pt idx="2">
                  <c:v>84.6</c:v>
                </c:pt>
                <c:pt idx="3">
                  <c:v>74.7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D-48AF-A869-58CFC73A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84.9</c:v>
                </c:pt>
                <c:pt idx="2">
                  <c:v>86.9</c:v>
                </c:pt>
                <c:pt idx="3">
                  <c:v>86.4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D-48AF-A869-58CFC73A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91</c:v>
                </c:pt>
                <c:pt idx="1">
                  <c:v>80.3</c:v>
                </c:pt>
                <c:pt idx="2">
                  <c:v>84.6</c:v>
                </c:pt>
                <c:pt idx="3">
                  <c:v>75.3</c:v>
                </c:pt>
                <c:pt idx="4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0-4BB2-B660-1F40E2A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87.5</c:v>
                </c:pt>
                <c:pt idx="2">
                  <c:v>89.4</c:v>
                </c:pt>
                <c:pt idx="3">
                  <c:v>88.9</c:v>
                </c:pt>
                <c:pt idx="4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0-4BB2-B660-1F40E2A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107.7</c:v>
                </c:pt>
                <c:pt idx="2">
                  <c:v>117</c:v>
                </c:pt>
                <c:pt idx="3">
                  <c:v>102.5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12C-BB73-608E753B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</c:v>
                </c:pt>
                <c:pt idx="1">
                  <c:v>103.9</c:v>
                </c:pt>
                <c:pt idx="2">
                  <c:v>106.6</c:v>
                </c:pt>
                <c:pt idx="3">
                  <c:v>103.5</c:v>
                </c:pt>
                <c:pt idx="4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0-412C-BB73-608E753B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72.7</c:v>
                </c:pt>
                <c:pt idx="2">
                  <c:v>75.099999999999994</c:v>
                </c:pt>
                <c:pt idx="3">
                  <c:v>38.700000000000003</c:v>
                </c:pt>
                <c:pt idx="4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0-4607-A125-1290407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56.8</c:v>
                </c:pt>
                <c:pt idx="2">
                  <c:v>58.5</c:v>
                </c:pt>
                <c:pt idx="3">
                  <c:v>57.4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0-4607-A125-12904070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76.599999999999994</c:v>
                </c:pt>
                <c:pt idx="1">
                  <c:v>79.2</c:v>
                </c:pt>
                <c:pt idx="2">
                  <c:v>83.8</c:v>
                </c:pt>
                <c:pt idx="3">
                  <c:v>57.4</c:v>
                </c:pt>
                <c:pt idx="4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9-481B-B402-68E5F77B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69.8</c:v>
                </c:pt>
                <c:pt idx="2">
                  <c:v>69.7</c:v>
                </c:pt>
                <c:pt idx="3">
                  <c:v>68.8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9-481B-B402-68E5F77B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33003028</c:v>
                </c:pt>
                <c:pt idx="1">
                  <c:v>34079418</c:v>
                </c:pt>
                <c:pt idx="2">
                  <c:v>34467739</c:v>
                </c:pt>
                <c:pt idx="3">
                  <c:v>74779531</c:v>
                </c:pt>
                <c:pt idx="4">
                  <c:v>84332588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225-B8B9-ED27469FD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48164556</c:v>
                </c:pt>
                <c:pt idx="1">
                  <c:v>49637382</c:v>
                </c:pt>
                <c:pt idx="2">
                  <c:v>50098024</c:v>
                </c:pt>
                <c:pt idx="3">
                  <c:v>50586262</c:v>
                </c:pt>
                <c:pt idx="4">
                  <c:v>51878916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F-4225-B8B9-ED27469FD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22.2</c:v>
                </c:pt>
                <c:pt idx="1">
                  <c:v>17.7</c:v>
                </c:pt>
                <c:pt idx="2">
                  <c:v>15.8</c:v>
                </c:pt>
                <c:pt idx="3">
                  <c:v>15.8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55E-82AF-89426957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26.2</c:v>
                </c:pt>
                <c:pt idx="2">
                  <c:v>26.3</c:v>
                </c:pt>
                <c:pt idx="3">
                  <c:v>26.3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1-455E-82AF-89426957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49.3</c:v>
                </c:pt>
                <c:pt idx="2">
                  <c:v>46.3</c:v>
                </c:pt>
                <c:pt idx="3">
                  <c:v>49.5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0-47A0-8759-D3469991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56.7</c:v>
                </c:pt>
                <c:pt idx="2">
                  <c:v>54.2</c:v>
                </c:pt>
                <c:pt idx="3">
                  <c:v>53.9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0-47A0-8759-D3469991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16518</c:v>
                </c:pt>
                <c:pt idx="1">
                  <c:v>17280</c:v>
                </c:pt>
                <c:pt idx="2">
                  <c:v>16908</c:v>
                </c:pt>
                <c:pt idx="3">
                  <c:v>16201</c:v>
                </c:pt>
                <c:pt idx="4">
                  <c:v>16349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3-44A9-BBED-3FE5CE5F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16979</c:v>
                </c:pt>
                <c:pt idx="1">
                  <c:v>18423</c:v>
                </c:pt>
                <c:pt idx="2">
                  <c:v>19190</c:v>
                </c:pt>
                <c:pt idx="3">
                  <c:v>19216</c:v>
                </c:pt>
                <c:pt idx="4">
                  <c:v>20167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3-44A9-BBED-3FE5CE5F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49389</c:v>
                </c:pt>
                <c:pt idx="1">
                  <c:v>51830</c:v>
                </c:pt>
                <c:pt idx="2">
                  <c:v>63946</c:v>
                </c:pt>
                <c:pt idx="3">
                  <c:v>63151</c:v>
                </c:pt>
                <c:pt idx="4">
                  <c:v>62814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8-43F3-A8FA-920D53BA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60271</c:v>
                </c:pt>
                <c:pt idx="1">
                  <c:v>63766</c:v>
                </c:pt>
                <c:pt idx="2">
                  <c:v>66386</c:v>
                </c:pt>
                <c:pt idx="3">
                  <c:v>69418</c:v>
                </c:pt>
                <c:pt idx="4">
                  <c:v>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8-43F3-A8FA-920D53BA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2-47C9-B47F-E47BA213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40.1</c:v>
                </c:pt>
                <c:pt idx="1">
                  <c:v>40.799999999999997</c:v>
                </c:pt>
                <c:pt idx="2">
                  <c:v>40.4</c:v>
                </c:pt>
                <c:pt idx="3">
                  <c:v>33.799999999999997</c:v>
                </c:pt>
                <c:pt idx="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2-47C9-B47F-E47BA213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X1" zoomScale="70" zoomScaleNormal="70" zoomScaleSheetLayoutView="70" workbookViewId="0">
      <selection activeCell="NJ39" sqref="NJ39:NX51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179687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大阪府地方独立行政法人大阪府立病院機構　大阪はびきの医療センター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地方独立行政法人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400床以上～500床未満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354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>
        <f>データ!AB6</f>
        <v>45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25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透 未 訓 ガ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地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6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405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 t="str">
        <f>データ!U6</f>
        <v>-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34200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279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279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64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99.5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107.7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117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102.5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85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91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80.3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84.6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75.3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73.599999999999994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91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80.3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84.6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74.7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73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78.7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62.4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55.8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64.2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103.9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92.4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87.5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89.4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88.9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89.2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89.9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84.9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86.9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86.4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86.7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77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68.400000000000006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68.2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68.400000000000006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70.900000000000006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40.2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192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8.649999999999999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8.649999999999999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8.649999999999999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8.649999999999999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8.649999999999999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8.649999999999999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8.649999999999999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8.649999999999999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21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4.4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4.4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4.4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190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49389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51830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63946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63151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62814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16518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17280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16908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16201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16349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51.7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49.3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46.3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49.5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56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22.2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17.7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15.8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15.8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20.3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60271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63766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66386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69418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70803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16979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18423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19190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19216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20167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54.2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53.9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54.1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26.4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26.2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26.3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26.3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189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3.1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18.100000000000001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70.5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72.7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75.099999999999994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38.700000000000003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39.6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76.599999999999994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79.2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83.8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57.4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48.3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33003028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34079418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34467739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74779531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84332588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40.1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40.799999999999997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40.4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33.799999999999997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29.9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58.5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57.4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57.3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69.8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69.7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68.599999999999994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48164556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49637382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50098024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50586262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51878916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GK43XWtl8TxOdgR2PdTEDqKlBbJo2FZs37gIbdC653Pk9wKBC99aczkZy6Po5gdjwwVEz8ZwwFbss/YgrseOxQ==" saltValue="Vucn9+URWA4IUMqjl4y4bQ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8" scale="69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111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112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113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114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115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116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117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118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119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120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121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122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158</v>
      </c>
      <c r="AW5" s="49" t="s">
        <v>159</v>
      </c>
      <c r="AX5" s="49" t="s">
        <v>160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161</v>
      </c>
      <c r="BF5" s="49" t="s">
        <v>148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162</v>
      </c>
      <c r="BQ5" s="49" t="s">
        <v>148</v>
      </c>
      <c r="BR5" s="49" t="s">
        <v>158</v>
      </c>
      <c r="BS5" s="49" t="s">
        <v>163</v>
      </c>
      <c r="BT5" s="49" t="s">
        <v>164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162</v>
      </c>
      <c r="CB5" s="49" t="s">
        <v>165</v>
      </c>
      <c r="CC5" s="49" t="s">
        <v>158</v>
      </c>
      <c r="CD5" s="49" t="s">
        <v>163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158</v>
      </c>
      <c r="CO5" s="49" t="s">
        <v>159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161</v>
      </c>
      <c r="CX5" s="49" t="s">
        <v>148</v>
      </c>
      <c r="CY5" s="49" t="s">
        <v>149</v>
      </c>
      <c r="CZ5" s="49" t="s">
        <v>163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158</v>
      </c>
      <c r="DK5" s="49" t="s">
        <v>163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148</v>
      </c>
      <c r="DU5" s="49" t="s">
        <v>158</v>
      </c>
      <c r="DV5" s="49" t="s">
        <v>150</v>
      </c>
      <c r="DW5" s="49" t="s">
        <v>164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165</v>
      </c>
      <c r="EF5" s="49" t="s">
        <v>158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162</v>
      </c>
      <c r="EP5" s="49" t="s">
        <v>148</v>
      </c>
      <c r="EQ5" s="49" t="s">
        <v>149</v>
      </c>
      <c r="ER5" s="49" t="s">
        <v>150</v>
      </c>
      <c r="ES5" s="49" t="s">
        <v>164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166</v>
      </c>
      <c r="EZ5" s="49" t="s">
        <v>147</v>
      </c>
      <c r="FA5" s="49" t="s">
        <v>148</v>
      </c>
      <c r="FB5" s="49" t="s">
        <v>167</v>
      </c>
      <c r="FC5" s="49" t="s">
        <v>150</v>
      </c>
      <c r="FD5" s="49" t="s">
        <v>164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168</v>
      </c>
      <c r="B6" s="50">
        <f>B8</f>
        <v>2023</v>
      </c>
      <c r="C6" s="50">
        <f t="shared" ref="C6:M6" si="2">C8</f>
        <v>277500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2" t="str">
        <f>IF(H8&lt;&gt;I8,H8,"")&amp;IF(I8&lt;&gt;J8,I8,"")&amp;"　"&amp;J8</f>
        <v>大阪府地方独立行政法人大阪府立病院機構　大阪はびきの医療センター</v>
      </c>
      <c r="I6" s="153"/>
      <c r="J6" s="154"/>
      <c r="K6" s="50" t="str">
        <f t="shared" si="2"/>
        <v>地方独立行政法人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400床以上～500床未満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25</v>
      </c>
      <c r="R6" s="50" t="str">
        <f t="shared" si="3"/>
        <v>対象</v>
      </c>
      <c r="S6" s="50" t="str">
        <f t="shared" si="3"/>
        <v>透 未 訓 ガ</v>
      </c>
      <c r="T6" s="50" t="str">
        <f t="shared" si="3"/>
        <v>救 臨 感 地</v>
      </c>
      <c r="U6" s="51" t="str">
        <f>U8</f>
        <v>-</v>
      </c>
      <c r="V6" s="51">
        <f>V8</f>
        <v>34200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354</v>
      </c>
      <c r="AA6" s="51" t="str">
        <f t="shared" si="3"/>
        <v>-</v>
      </c>
      <c r="AB6" s="51">
        <f t="shared" si="3"/>
        <v>45</v>
      </c>
      <c r="AC6" s="51" t="str">
        <f t="shared" si="3"/>
        <v>-</v>
      </c>
      <c r="AD6" s="51">
        <f t="shared" si="3"/>
        <v>6</v>
      </c>
      <c r="AE6" s="51">
        <f t="shared" si="3"/>
        <v>405</v>
      </c>
      <c r="AF6" s="51">
        <f t="shared" si="3"/>
        <v>279</v>
      </c>
      <c r="AG6" s="51" t="str">
        <f t="shared" si="3"/>
        <v>-</v>
      </c>
      <c r="AH6" s="51">
        <f t="shared" si="3"/>
        <v>279</v>
      </c>
      <c r="AI6" s="52">
        <f>IF(AI8="-",NA(),AI8)</f>
        <v>99.5</v>
      </c>
      <c r="AJ6" s="52">
        <f t="shared" ref="AJ6:AR6" si="5">IF(AJ8="-",NA(),AJ8)</f>
        <v>107.7</v>
      </c>
      <c r="AK6" s="52">
        <f t="shared" si="5"/>
        <v>117</v>
      </c>
      <c r="AL6" s="52">
        <f t="shared" si="5"/>
        <v>102.5</v>
      </c>
      <c r="AM6" s="52">
        <f t="shared" si="5"/>
        <v>85</v>
      </c>
      <c r="AN6" s="52">
        <f t="shared" si="5"/>
        <v>99</v>
      </c>
      <c r="AO6" s="52">
        <f t="shared" si="5"/>
        <v>103.9</v>
      </c>
      <c r="AP6" s="52">
        <f t="shared" si="5"/>
        <v>106.6</v>
      </c>
      <c r="AQ6" s="52">
        <f t="shared" si="5"/>
        <v>103.5</v>
      </c>
      <c r="AR6" s="52">
        <f t="shared" si="5"/>
        <v>96.8</v>
      </c>
      <c r="AS6" s="52" t="str">
        <f>IF(AS8="-","【-】","【"&amp;SUBSTITUTE(TEXT(AS8,"#,##0.0"),"-","△")&amp;"】")</f>
        <v>【96.6】</v>
      </c>
      <c r="AT6" s="52">
        <f>IF(AT8="-",NA(),AT8)</f>
        <v>91</v>
      </c>
      <c r="AU6" s="52">
        <f t="shared" ref="AU6:BC6" si="6">IF(AU8="-",NA(),AU8)</f>
        <v>80.3</v>
      </c>
      <c r="AV6" s="52">
        <f t="shared" si="6"/>
        <v>84.6</v>
      </c>
      <c r="AW6" s="52">
        <f t="shared" si="6"/>
        <v>75.3</v>
      </c>
      <c r="AX6" s="52">
        <f t="shared" si="6"/>
        <v>73.599999999999994</v>
      </c>
      <c r="AY6" s="52">
        <f t="shared" si="6"/>
        <v>92.4</v>
      </c>
      <c r="AZ6" s="52">
        <f t="shared" si="6"/>
        <v>87.5</v>
      </c>
      <c r="BA6" s="52">
        <f t="shared" si="6"/>
        <v>89.4</v>
      </c>
      <c r="BB6" s="52">
        <f t="shared" si="6"/>
        <v>88.9</v>
      </c>
      <c r="BC6" s="52">
        <f t="shared" si="6"/>
        <v>89.2</v>
      </c>
      <c r="BD6" s="52" t="str">
        <f>IF(BD8="-","【-】","【"&amp;SUBSTITUTE(TEXT(BD8,"#,##0.0"),"-","△")&amp;"】")</f>
        <v>【86.6】</v>
      </c>
      <c r="BE6" s="52">
        <f>IF(BE8="-",NA(),BE8)</f>
        <v>91</v>
      </c>
      <c r="BF6" s="52">
        <f t="shared" ref="BF6:BN6" si="7">IF(BF8="-",NA(),BF8)</f>
        <v>80.3</v>
      </c>
      <c r="BG6" s="52">
        <f t="shared" si="7"/>
        <v>84.6</v>
      </c>
      <c r="BH6" s="52">
        <f t="shared" si="7"/>
        <v>74.7</v>
      </c>
      <c r="BI6" s="52">
        <f t="shared" si="7"/>
        <v>73</v>
      </c>
      <c r="BJ6" s="52">
        <f t="shared" si="7"/>
        <v>89.9</v>
      </c>
      <c r="BK6" s="52">
        <f t="shared" si="7"/>
        <v>84.9</v>
      </c>
      <c r="BL6" s="52">
        <f t="shared" si="7"/>
        <v>86.9</v>
      </c>
      <c r="BM6" s="52">
        <f t="shared" si="7"/>
        <v>86.4</v>
      </c>
      <c r="BN6" s="52">
        <f t="shared" si="7"/>
        <v>86.7</v>
      </c>
      <c r="BO6" s="52" t="str">
        <f>IF(BO8="-","【-】","【"&amp;SUBSTITUTE(TEXT(BO8,"#,##0.0"),"-","△")&amp;"】")</f>
        <v>【83.9】</v>
      </c>
      <c r="BP6" s="52">
        <f>IF(BP8="-",NA(),BP8)</f>
        <v>78.7</v>
      </c>
      <c r="BQ6" s="52">
        <f t="shared" ref="BQ6:BY6" si="8">IF(BQ8="-",NA(),BQ8)</f>
        <v>62.4</v>
      </c>
      <c r="BR6" s="52">
        <f t="shared" si="8"/>
        <v>55.8</v>
      </c>
      <c r="BS6" s="52">
        <f t="shared" si="8"/>
        <v>57</v>
      </c>
      <c r="BT6" s="52">
        <f t="shared" si="8"/>
        <v>64.2</v>
      </c>
      <c r="BU6" s="52">
        <f t="shared" si="8"/>
        <v>77</v>
      </c>
      <c r="BV6" s="52">
        <f t="shared" si="8"/>
        <v>68.400000000000006</v>
      </c>
      <c r="BW6" s="52">
        <f t="shared" si="8"/>
        <v>68.2</v>
      </c>
      <c r="BX6" s="52">
        <f t="shared" si="8"/>
        <v>68.400000000000006</v>
      </c>
      <c r="BY6" s="52">
        <f t="shared" si="8"/>
        <v>70.900000000000006</v>
      </c>
      <c r="BZ6" s="52" t="str">
        <f>IF(BZ8="-","【-】","【"&amp;SUBSTITUTE(TEXT(BZ8,"#,##0.0"),"-","△")&amp;"】")</f>
        <v>【68.7】</v>
      </c>
      <c r="CA6" s="53">
        <f>IF(CA8="-",NA(),CA8)</f>
        <v>49389</v>
      </c>
      <c r="CB6" s="53">
        <f t="shared" ref="CB6:CJ6" si="9">IF(CB8="-",NA(),CB8)</f>
        <v>51830</v>
      </c>
      <c r="CC6" s="53">
        <f t="shared" si="9"/>
        <v>63946</v>
      </c>
      <c r="CD6" s="53">
        <f t="shared" si="9"/>
        <v>63151</v>
      </c>
      <c r="CE6" s="53">
        <f t="shared" si="9"/>
        <v>62814</v>
      </c>
      <c r="CF6" s="53">
        <f t="shared" si="9"/>
        <v>60271</v>
      </c>
      <c r="CG6" s="53">
        <f t="shared" si="9"/>
        <v>63766</v>
      </c>
      <c r="CH6" s="53">
        <f t="shared" si="9"/>
        <v>66386</v>
      </c>
      <c r="CI6" s="53">
        <f t="shared" si="9"/>
        <v>69418</v>
      </c>
      <c r="CJ6" s="53">
        <f t="shared" si="9"/>
        <v>70803</v>
      </c>
      <c r="CK6" s="52" t="str">
        <f>IF(CK8="-","【-】","【"&amp;SUBSTITUTE(TEXT(CK8,"#,##0"),"-","△")&amp;"】")</f>
        <v>【62,428】</v>
      </c>
      <c r="CL6" s="53">
        <f>IF(CL8="-",NA(),CL8)</f>
        <v>16518</v>
      </c>
      <c r="CM6" s="53">
        <f t="shared" ref="CM6:CU6" si="10">IF(CM8="-",NA(),CM8)</f>
        <v>17280</v>
      </c>
      <c r="CN6" s="53">
        <f t="shared" si="10"/>
        <v>16908</v>
      </c>
      <c r="CO6" s="53">
        <f t="shared" si="10"/>
        <v>16201</v>
      </c>
      <c r="CP6" s="53">
        <f t="shared" si="10"/>
        <v>16349</v>
      </c>
      <c r="CQ6" s="53">
        <f t="shared" si="10"/>
        <v>16979</v>
      </c>
      <c r="CR6" s="53">
        <f t="shared" si="10"/>
        <v>18423</v>
      </c>
      <c r="CS6" s="53">
        <f t="shared" si="10"/>
        <v>19190</v>
      </c>
      <c r="CT6" s="53">
        <f t="shared" si="10"/>
        <v>19216</v>
      </c>
      <c r="CU6" s="53">
        <f t="shared" si="10"/>
        <v>20167</v>
      </c>
      <c r="CV6" s="52" t="str">
        <f>IF(CV8="-","【-】","【"&amp;SUBSTITUTE(TEXT(CV8,"#,##0"),"-","△")&amp;"】")</f>
        <v>【18,236】</v>
      </c>
      <c r="CW6" s="52">
        <f>IF(CW8="-",NA(),CW8)</f>
        <v>51.7</v>
      </c>
      <c r="CX6" s="52">
        <f t="shared" ref="CX6:DF6" si="11">IF(CX8="-",NA(),CX8)</f>
        <v>49.3</v>
      </c>
      <c r="CY6" s="52">
        <f t="shared" si="11"/>
        <v>46.3</v>
      </c>
      <c r="CZ6" s="52">
        <f t="shared" si="11"/>
        <v>49.5</v>
      </c>
      <c r="DA6" s="52">
        <f t="shared" si="11"/>
        <v>56</v>
      </c>
      <c r="DB6" s="52">
        <f t="shared" si="11"/>
        <v>53</v>
      </c>
      <c r="DC6" s="52">
        <f t="shared" si="11"/>
        <v>56.7</v>
      </c>
      <c r="DD6" s="52">
        <f t="shared" si="11"/>
        <v>54.2</v>
      </c>
      <c r="DE6" s="52">
        <f t="shared" si="11"/>
        <v>53.9</v>
      </c>
      <c r="DF6" s="52">
        <f t="shared" si="11"/>
        <v>54.1</v>
      </c>
      <c r="DG6" s="52" t="str">
        <f>IF(DG8="-","【-】","【"&amp;SUBSTITUTE(TEXT(DG8,"#,##0.0"),"-","△")&amp;"】")</f>
        <v>【56.1】</v>
      </c>
      <c r="DH6" s="52">
        <f>IF(DH8="-",NA(),DH8)</f>
        <v>22.2</v>
      </c>
      <c r="DI6" s="52">
        <f t="shared" ref="DI6:DQ6" si="12">IF(DI8="-",NA(),DI8)</f>
        <v>17.7</v>
      </c>
      <c r="DJ6" s="52">
        <f t="shared" si="12"/>
        <v>15.8</v>
      </c>
      <c r="DK6" s="52">
        <f t="shared" si="12"/>
        <v>15.8</v>
      </c>
      <c r="DL6" s="52">
        <f t="shared" si="12"/>
        <v>20.3</v>
      </c>
      <c r="DM6" s="52">
        <f t="shared" si="12"/>
        <v>26.4</v>
      </c>
      <c r="DN6" s="52">
        <f t="shared" si="12"/>
        <v>26.2</v>
      </c>
      <c r="DO6" s="52">
        <f t="shared" si="12"/>
        <v>26.3</v>
      </c>
      <c r="DP6" s="52">
        <f t="shared" si="12"/>
        <v>26.3</v>
      </c>
      <c r="DQ6" s="52">
        <f t="shared" si="12"/>
        <v>28</v>
      </c>
      <c r="DR6" s="52" t="str">
        <f>IF(DR8="-","【-】","【"&amp;SUBSTITUTE(TEXT(DR8,"#,##0.0"),"-","△")&amp;"】")</f>
        <v>【26.4】</v>
      </c>
      <c r="DS6" s="52">
        <f>IF(DS8="-",NA(),DS8)</f>
        <v>3.1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18.100000000000001</v>
      </c>
      <c r="DX6" s="52">
        <f t="shared" si="13"/>
        <v>40.1</v>
      </c>
      <c r="DY6" s="52">
        <f t="shared" si="13"/>
        <v>40.799999999999997</v>
      </c>
      <c r="DZ6" s="52">
        <f t="shared" si="13"/>
        <v>40.4</v>
      </c>
      <c r="EA6" s="52">
        <f t="shared" si="13"/>
        <v>33.799999999999997</v>
      </c>
      <c r="EB6" s="52">
        <f t="shared" si="13"/>
        <v>29.9</v>
      </c>
      <c r="EC6" s="52" t="str">
        <f>IF(EC8="-","【-】","【"&amp;SUBSTITUTE(TEXT(EC8,"#,##0.0"),"-","△")&amp;"】")</f>
        <v>【54.5】</v>
      </c>
      <c r="ED6" s="52">
        <f>IF(ED8="-",NA(),ED8)</f>
        <v>70.5</v>
      </c>
      <c r="EE6" s="52">
        <f t="shared" ref="EE6:EM6" si="14">IF(EE8="-",NA(),EE8)</f>
        <v>72.7</v>
      </c>
      <c r="EF6" s="52">
        <f t="shared" si="14"/>
        <v>75.099999999999994</v>
      </c>
      <c r="EG6" s="52">
        <f t="shared" si="14"/>
        <v>38.700000000000003</v>
      </c>
      <c r="EH6" s="52">
        <f t="shared" si="14"/>
        <v>39.6</v>
      </c>
      <c r="EI6" s="52">
        <f t="shared" si="14"/>
        <v>56.4</v>
      </c>
      <c r="EJ6" s="52">
        <f t="shared" si="14"/>
        <v>56.8</v>
      </c>
      <c r="EK6" s="52">
        <f t="shared" si="14"/>
        <v>58.5</v>
      </c>
      <c r="EL6" s="52">
        <f t="shared" si="14"/>
        <v>57.4</v>
      </c>
      <c r="EM6" s="52">
        <f t="shared" si="14"/>
        <v>57.3</v>
      </c>
      <c r="EN6" s="52" t="str">
        <f>IF(EN8="-","【-】","【"&amp;SUBSTITUTE(TEXT(EN8,"#,##0.0"),"-","△")&amp;"】")</f>
        <v>【57.0】</v>
      </c>
      <c r="EO6" s="52">
        <f>IF(EO8="-",NA(),EO8)</f>
        <v>76.599999999999994</v>
      </c>
      <c r="EP6" s="52">
        <f t="shared" ref="EP6:EX6" si="15">IF(EP8="-",NA(),EP8)</f>
        <v>79.2</v>
      </c>
      <c r="EQ6" s="52">
        <f t="shared" si="15"/>
        <v>83.8</v>
      </c>
      <c r="ER6" s="52">
        <f t="shared" si="15"/>
        <v>57.4</v>
      </c>
      <c r="ES6" s="52">
        <f t="shared" si="15"/>
        <v>48.3</v>
      </c>
      <c r="ET6" s="52">
        <f t="shared" si="15"/>
        <v>71.099999999999994</v>
      </c>
      <c r="EU6" s="52">
        <f t="shared" si="15"/>
        <v>69.8</v>
      </c>
      <c r="EV6" s="52">
        <f t="shared" si="15"/>
        <v>69.7</v>
      </c>
      <c r="EW6" s="52">
        <f t="shared" si="15"/>
        <v>68.8</v>
      </c>
      <c r="EX6" s="52">
        <f t="shared" si="15"/>
        <v>68.599999999999994</v>
      </c>
      <c r="EY6" s="52" t="str">
        <f>IF(EY8="-","【-】","【"&amp;SUBSTITUTE(TEXT(EY8,"#,##0.0"),"-","△")&amp;"】")</f>
        <v>【70.4】</v>
      </c>
      <c r="EZ6" s="53">
        <f>IF(EZ8="-",NA(),EZ8)</f>
        <v>33003028</v>
      </c>
      <c r="FA6" s="53">
        <f t="shared" ref="FA6:FI6" si="16">IF(FA8="-",NA(),FA8)</f>
        <v>34079418</v>
      </c>
      <c r="FB6" s="53">
        <f t="shared" si="16"/>
        <v>34467739</v>
      </c>
      <c r="FC6" s="53">
        <f t="shared" si="16"/>
        <v>74779531</v>
      </c>
      <c r="FD6" s="53">
        <f t="shared" si="16"/>
        <v>84332588</v>
      </c>
      <c r="FE6" s="53">
        <f t="shared" si="16"/>
        <v>48164556</v>
      </c>
      <c r="FF6" s="53">
        <f t="shared" si="16"/>
        <v>49637382</v>
      </c>
      <c r="FG6" s="53">
        <f t="shared" si="16"/>
        <v>50098024</v>
      </c>
      <c r="FH6" s="53">
        <f t="shared" si="16"/>
        <v>50586262</v>
      </c>
      <c r="FI6" s="53">
        <f t="shared" si="16"/>
        <v>51878916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169</v>
      </c>
      <c r="B7" s="50">
        <f t="shared" ref="B7:AH7" si="17">B8</f>
        <v>2023</v>
      </c>
      <c r="C7" s="50">
        <f t="shared" si="17"/>
        <v>277500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地方独立行政法人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400床以上～500床未満</v>
      </c>
      <c r="O7" s="50" t="str">
        <f>O8</f>
        <v>非設置</v>
      </c>
      <c r="P7" s="50" t="str">
        <f>P8</f>
        <v>直営</v>
      </c>
      <c r="Q7" s="51">
        <f t="shared" si="17"/>
        <v>25</v>
      </c>
      <c r="R7" s="50" t="str">
        <f t="shared" si="17"/>
        <v>対象</v>
      </c>
      <c r="S7" s="50" t="str">
        <f t="shared" si="17"/>
        <v>透 未 訓 ガ</v>
      </c>
      <c r="T7" s="50" t="str">
        <f t="shared" si="17"/>
        <v>救 臨 感 地</v>
      </c>
      <c r="U7" s="51" t="str">
        <f>U8</f>
        <v>-</v>
      </c>
      <c r="V7" s="51">
        <f>V8</f>
        <v>34200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354</v>
      </c>
      <c r="AA7" s="51" t="str">
        <f t="shared" si="17"/>
        <v>-</v>
      </c>
      <c r="AB7" s="51">
        <f t="shared" si="17"/>
        <v>45</v>
      </c>
      <c r="AC7" s="51" t="str">
        <f t="shared" si="17"/>
        <v>-</v>
      </c>
      <c r="AD7" s="51">
        <f t="shared" si="17"/>
        <v>6</v>
      </c>
      <c r="AE7" s="51">
        <f t="shared" si="17"/>
        <v>405</v>
      </c>
      <c r="AF7" s="51">
        <f t="shared" si="17"/>
        <v>279</v>
      </c>
      <c r="AG7" s="51" t="str">
        <f t="shared" si="17"/>
        <v>-</v>
      </c>
      <c r="AH7" s="51">
        <f t="shared" si="17"/>
        <v>279</v>
      </c>
      <c r="AI7" s="52">
        <f>AI8</f>
        <v>99.5</v>
      </c>
      <c r="AJ7" s="52">
        <f t="shared" ref="AJ7:AR7" si="18">AJ8</f>
        <v>107.7</v>
      </c>
      <c r="AK7" s="52">
        <f t="shared" si="18"/>
        <v>117</v>
      </c>
      <c r="AL7" s="52">
        <f t="shared" si="18"/>
        <v>102.5</v>
      </c>
      <c r="AM7" s="52">
        <f t="shared" si="18"/>
        <v>85</v>
      </c>
      <c r="AN7" s="52">
        <f t="shared" si="18"/>
        <v>99</v>
      </c>
      <c r="AO7" s="52">
        <f t="shared" si="18"/>
        <v>103.9</v>
      </c>
      <c r="AP7" s="52">
        <f t="shared" si="18"/>
        <v>106.6</v>
      </c>
      <c r="AQ7" s="52">
        <f t="shared" si="18"/>
        <v>103.5</v>
      </c>
      <c r="AR7" s="52">
        <f t="shared" si="18"/>
        <v>96.8</v>
      </c>
      <c r="AS7" s="52"/>
      <c r="AT7" s="52">
        <f>AT8</f>
        <v>91</v>
      </c>
      <c r="AU7" s="52">
        <f t="shared" ref="AU7:BC7" si="19">AU8</f>
        <v>80.3</v>
      </c>
      <c r="AV7" s="52">
        <f t="shared" si="19"/>
        <v>84.6</v>
      </c>
      <c r="AW7" s="52">
        <f t="shared" si="19"/>
        <v>75.3</v>
      </c>
      <c r="AX7" s="52">
        <f t="shared" si="19"/>
        <v>73.599999999999994</v>
      </c>
      <c r="AY7" s="52">
        <f t="shared" si="19"/>
        <v>92.4</v>
      </c>
      <c r="AZ7" s="52">
        <f t="shared" si="19"/>
        <v>87.5</v>
      </c>
      <c r="BA7" s="52">
        <f t="shared" si="19"/>
        <v>89.4</v>
      </c>
      <c r="BB7" s="52">
        <f t="shared" si="19"/>
        <v>88.9</v>
      </c>
      <c r="BC7" s="52">
        <f t="shared" si="19"/>
        <v>89.2</v>
      </c>
      <c r="BD7" s="52"/>
      <c r="BE7" s="52">
        <f>BE8</f>
        <v>91</v>
      </c>
      <c r="BF7" s="52">
        <f t="shared" ref="BF7:BN7" si="20">BF8</f>
        <v>80.3</v>
      </c>
      <c r="BG7" s="52">
        <f t="shared" si="20"/>
        <v>84.6</v>
      </c>
      <c r="BH7" s="52">
        <f t="shared" si="20"/>
        <v>74.7</v>
      </c>
      <c r="BI7" s="52">
        <f t="shared" si="20"/>
        <v>73</v>
      </c>
      <c r="BJ7" s="52">
        <f t="shared" si="20"/>
        <v>89.9</v>
      </c>
      <c r="BK7" s="52">
        <f t="shared" si="20"/>
        <v>84.9</v>
      </c>
      <c r="BL7" s="52">
        <f t="shared" si="20"/>
        <v>86.9</v>
      </c>
      <c r="BM7" s="52">
        <f t="shared" si="20"/>
        <v>86.4</v>
      </c>
      <c r="BN7" s="52">
        <f t="shared" si="20"/>
        <v>86.7</v>
      </c>
      <c r="BO7" s="52"/>
      <c r="BP7" s="52">
        <f>BP8</f>
        <v>78.7</v>
      </c>
      <c r="BQ7" s="52">
        <f t="shared" ref="BQ7:BY7" si="21">BQ8</f>
        <v>62.4</v>
      </c>
      <c r="BR7" s="52">
        <f t="shared" si="21"/>
        <v>55.8</v>
      </c>
      <c r="BS7" s="52">
        <f t="shared" si="21"/>
        <v>57</v>
      </c>
      <c r="BT7" s="52">
        <f t="shared" si="21"/>
        <v>64.2</v>
      </c>
      <c r="BU7" s="52">
        <f t="shared" si="21"/>
        <v>77</v>
      </c>
      <c r="BV7" s="52">
        <f t="shared" si="21"/>
        <v>68.400000000000006</v>
      </c>
      <c r="BW7" s="52">
        <f t="shared" si="21"/>
        <v>68.2</v>
      </c>
      <c r="BX7" s="52">
        <f t="shared" si="21"/>
        <v>68.400000000000006</v>
      </c>
      <c r="BY7" s="52">
        <f t="shared" si="21"/>
        <v>70.900000000000006</v>
      </c>
      <c r="BZ7" s="52"/>
      <c r="CA7" s="53">
        <f>CA8</f>
        <v>49389</v>
      </c>
      <c r="CB7" s="53">
        <f t="shared" ref="CB7:CJ7" si="22">CB8</f>
        <v>51830</v>
      </c>
      <c r="CC7" s="53">
        <f t="shared" si="22"/>
        <v>63946</v>
      </c>
      <c r="CD7" s="53">
        <f t="shared" si="22"/>
        <v>63151</v>
      </c>
      <c r="CE7" s="53">
        <f t="shared" si="22"/>
        <v>62814</v>
      </c>
      <c r="CF7" s="53">
        <f t="shared" si="22"/>
        <v>60271</v>
      </c>
      <c r="CG7" s="53">
        <f t="shared" si="22"/>
        <v>63766</v>
      </c>
      <c r="CH7" s="53">
        <f t="shared" si="22"/>
        <v>66386</v>
      </c>
      <c r="CI7" s="53">
        <f t="shared" si="22"/>
        <v>69418</v>
      </c>
      <c r="CJ7" s="53">
        <f t="shared" si="22"/>
        <v>70803</v>
      </c>
      <c r="CK7" s="52"/>
      <c r="CL7" s="53">
        <f>CL8</f>
        <v>16518</v>
      </c>
      <c r="CM7" s="53">
        <f t="shared" ref="CM7:CU7" si="23">CM8</f>
        <v>17280</v>
      </c>
      <c r="CN7" s="53">
        <f t="shared" si="23"/>
        <v>16908</v>
      </c>
      <c r="CO7" s="53">
        <f t="shared" si="23"/>
        <v>16201</v>
      </c>
      <c r="CP7" s="53">
        <f t="shared" si="23"/>
        <v>16349</v>
      </c>
      <c r="CQ7" s="53">
        <f t="shared" si="23"/>
        <v>16979</v>
      </c>
      <c r="CR7" s="53">
        <f t="shared" si="23"/>
        <v>18423</v>
      </c>
      <c r="CS7" s="53">
        <f t="shared" si="23"/>
        <v>19190</v>
      </c>
      <c r="CT7" s="53">
        <f t="shared" si="23"/>
        <v>19216</v>
      </c>
      <c r="CU7" s="53">
        <f t="shared" si="23"/>
        <v>20167</v>
      </c>
      <c r="CV7" s="52"/>
      <c r="CW7" s="52">
        <f>CW8</f>
        <v>51.7</v>
      </c>
      <c r="CX7" s="52">
        <f t="shared" ref="CX7:DF7" si="24">CX8</f>
        <v>49.3</v>
      </c>
      <c r="CY7" s="52">
        <f t="shared" si="24"/>
        <v>46.3</v>
      </c>
      <c r="CZ7" s="52">
        <f t="shared" si="24"/>
        <v>49.5</v>
      </c>
      <c r="DA7" s="52">
        <f t="shared" si="24"/>
        <v>56</v>
      </c>
      <c r="DB7" s="52">
        <f t="shared" si="24"/>
        <v>53</v>
      </c>
      <c r="DC7" s="52">
        <f t="shared" si="24"/>
        <v>56.7</v>
      </c>
      <c r="DD7" s="52">
        <f t="shared" si="24"/>
        <v>54.2</v>
      </c>
      <c r="DE7" s="52">
        <f t="shared" si="24"/>
        <v>53.9</v>
      </c>
      <c r="DF7" s="52">
        <f t="shared" si="24"/>
        <v>54.1</v>
      </c>
      <c r="DG7" s="52"/>
      <c r="DH7" s="52">
        <f>DH8</f>
        <v>22.2</v>
      </c>
      <c r="DI7" s="52">
        <f t="shared" ref="DI7:DQ7" si="25">DI8</f>
        <v>17.7</v>
      </c>
      <c r="DJ7" s="52">
        <f t="shared" si="25"/>
        <v>15.8</v>
      </c>
      <c r="DK7" s="52">
        <f t="shared" si="25"/>
        <v>15.8</v>
      </c>
      <c r="DL7" s="52">
        <f t="shared" si="25"/>
        <v>20.3</v>
      </c>
      <c r="DM7" s="52">
        <f t="shared" si="25"/>
        <v>26.4</v>
      </c>
      <c r="DN7" s="52">
        <f t="shared" si="25"/>
        <v>26.2</v>
      </c>
      <c r="DO7" s="52">
        <f t="shared" si="25"/>
        <v>26.3</v>
      </c>
      <c r="DP7" s="52">
        <f t="shared" si="25"/>
        <v>26.3</v>
      </c>
      <c r="DQ7" s="52">
        <f t="shared" si="25"/>
        <v>28</v>
      </c>
      <c r="DR7" s="52"/>
      <c r="DS7" s="52">
        <f>DS8</f>
        <v>3.1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18.100000000000001</v>
      </c>
      <c r="DX7" s="52">
        <f t="shared" si="26"/>
        <v>40.1</v>
      </c>
      <c r="DY7" s="52">
        <f t="shared" si="26"/>
        <v>40.799999999999997</v>
      </c>
      <c r="DZ7" s="52">
        <f t="shared" si="26"/>
        <v>40.4</v>
      </c>
      <c r="EA7" s="52">
        <f t="shared" si="26"/>
        <v>33.799999999999997</v>
      </c>
      <c r="EB7" s="52">
        <f t="shared" si="26"/>
        <v>29.9</v>
      </c>
      <c r="EC7" s="52"/>
      <c r="ED7" s="52">
        <f>ED8</f>
        <v>70.5</v>
      </c>
      <c r="EE7" s="52">
        <f t="shared" ref="EE7:EM7" si="27">EE8</f>
        <v>72.7</v>
      </c>
      <c r="EF7" s="52">
        <f t="shared" si="27"/>
        <v>75.099999999999994</v>
      </c>
      <c r="EG7" s="52">
        <f t="shared" si="27"/>
        <v>38.700000000000003</v>
      </c>
      <c r="EH7" s="52">
        <f t="shared" si="27"/>
        <v>39.6</v>
      </c>
      <c r="EI7" s="52">
        <f t="shared" si="27"/>
        <v>56.4</v>
      </c>
      <c r="EJ7" s="52">
        <f t="shared" si="27"/>
        <v>56.8</v>
      </c>
      <c r="EK7" s="52">
        <f t="shared" si="27"/>
        <v>58.5</v>
      </c>
      <c r="EL7" s="52">
        <f t="shared" si="27"/>
        <v>57.4</v>
      </c>
      <c r="EM7" s="52">
        <f t="shared" si="27"/>
        <v>57.3</v>
      </c>
      <c r="EN7" s="52"/>
      <c r="EO7" s="52">
        <f>EO8</f>
        <v>76.599999999999994</v>
      </c>
      <c r="EP7" s="52">
        <f t="shared" ref="EP7:EX7" si="28">EP8</f>
        <v>79.2</v>
      </c>
      <c r="EQ7" s="52">
        <f t="shared" si="28"/>
        <v>83.8</v>
      </c>
      <c r="ER7" s="52">
        <f t="shared" si="28"/>
        <v>57.4</v>
      </c>
      <c r="ES7" s="52">
        <f t="shared" si="28"/>
        <v>48.3</v>
      </c>
      <c r="ET7" s="52">
        <f t="shared" si="28"/>
        <v>71.099999999999994</v>
      </c>
      <c r="EU7" s="52">
        <f t="shared" si="28"/>
        <v>69.8</v>
      </c>
      <c r="EV7" s="52">
        <f t="shared" si="28"/>
        <v>69.7</v>
      </c>
      <c r="EW7" s="52">
        <f t="shared" si="28"/>
        <v>68.8</v>
      </c>
      <c r="EX7" s="52">
        <f t="shared" si="28"/>
        <v>68.599999999999994</v>
      </c>
      <c r="EY7" s="52"/>
      <c r="EZ7" s="53">
        <f>EZ8</f>
        <v>33003028</v>
      </c>
      <c r="FA7" s="53">
        <f t="shared" ref="FA7:FI7" si="29">FA8</f>
        <v>34079418</v>
      </c>
      <c r="FB7" s="53">
        <f t="shared" si="29"/>
        <v>34467739</v>
      </c>
      <c r="FC7" s="53">
        <f t="shared" si="29"/>
        <v>74779531</v>
      </c>
      <c r="FD7" s="53">
        <f t="shared" si="29"/>
        <v>84332588</v>
      </c>
      <c r="FE7" s="53">
        <f t="shared" si="29"/>
        <v>48164556</v>
      </c>
      <c r="FF7" s="53">
        <f t="shared" si="29"/>
        <v>49637382</v>
      </c>
      <c r="FG7" s="53">
        <f t="shared" si="29"/>
        <v>50098024</v>
      </c>
      <c r="FH7" s="53">
        <f t="shared" si="29"/>
        <v>50586262</v>
      </c>
      <c r="FI7" s="53">
        <f t="shared" si="29"/>
        <v>51878916</v>
      </c>
      <c r="FJ7" s="53"/>
    </row>
    <row r="8" spans="1:166" s="54" customFormat="1" x14ac:dyDescent="0.2">
      <c r="A8" s="35"/>
      <c r="B8" s="55">
        <v>2023</v>
      </c>
      <c r="C8" s="55">
        <v>277500</v>
      </c>
      <c r="D8" s="55">
        <v>46</v>
      </c>
      <c r="E8" s="55">
        <v>6</v>
      </c>
      <c r="F8" s="55">
        <v>0</v>
      </c>
      <c r="G8" s="55">
        <v>2</v>
      </c>
      <c r="H8" s="55" t="s">
        <v>170</v>
      </c>
      <c r="I8" s="55" t="s">
        <v>171</v>
      </c>
      <c r="J8" s="55" t="s">
        <v>172</v>
      </c>
      <c r="K8" s="55" t="s">
        <v>173</v>
      </c>
      <c r="L8" s="55" t="s">
        <v>174</v>
      </c>
      <c r="M8" s="55" t="s">
        <v>175</v>
      </c>
      <c r="N8" s="55" t="s">
        <v>176</v>
      </c>
      <c r="O8" s="55" t="s">
        <v>177</v>
      </c>
      <c r="P8" s="55" t="s">
        <v>178</v>
      </c>
      <c r="Q8" s="56">
        <v>25</v>
      </c>
      <c r="R8" s="55" t="s">
        <v>179</v>
      </c>
      <c r="S8" s="55" t="s">
        <v>180</v>
      </c>
      <c r="T8" s="55" t="s">
        <v>181</v>
      </c>
      <c r="U8" s="56" t="s">
        <v>40</v>
      </c>
      <c r="V8" s="56">
        <v>34200</v>
      </c>
      <c r="W8" s="55" t="s">
        <v>182</v>
      </c>
      <c r="X8" s="55" t="s">
        <v>182</v>
      </c>
      <c r="Y8" s="57" t="s">
        <v>183</v>
      </c>
      <c r="Z8" s="56">
        <v>354</v>
      </c>
      <c r="AA8" s="56" t="s">
        <v>40</v>
      </c>
      <c r="AB8" s="56">
        <v>45</v>
      </c>
      <c r="AC8" s="56" t="s">
        <v>40</v>
      </c>
      <c r="AD8" s="56">
        <v>6</v>
      </c>
      <c r="AE8" s="56">
        <v>405</v>
      </c>
      <c r="AF8" s="56">
        <v>279</v>
      </c>
      <c r="AG8" s="56" t="s">
        <v>40</v>
      </c>
      <c r="AH8" s="56">
        <v>279</v>
      </c>
      <c r="AI8" s="58">
        <v>99.5</v>
      </c>
      <c r="AJ8" s="58">
        <v>107.7</v>
      </c>
      <c r="AK8" s="58">
        <v>117</v>
      </c>
      <c r="AL8" s="58">
        <v>102.5</v>
      </c>
      <c r="AM8" s="58">
        <v>85</v>
      </c>
      <c r="AN8" s="58">
        <v>99</v>
      </c>
      <c r="AO8" s="58">
        <v>103.9</v>
      </c>
      <c r="AP8" s="58">
        <v>106.6</v>
      </c>
      <c r="AQ8" s="58">
        <v>103.5</v>
      </c>
      <c r="AR8" s="58">
        <v>96.8</v>
      </c>
      <c r="AS8" s="58">
        <v>96.6</v>
      </c>
      <c r="AT8" s="58">
        <v>91</v>
      </c>
      <c r="AU8" s="58">
        <v>80.3</v>
      </c>
      <c r="AV8" s="58">
        <v>84.6</v>
      </c>
      <c r="AW8" s="58">
        <v>75.3</v>
      </c>
      <c r="AX8" s="58">
        <v>73.599999999999994</v>
      </c>
      <c r="AY8" s="58">
        <v>92.4</v>
      </c>
      <c r="AZ8" s="58">
        <v>87.5</v>
      </c>
      <c r="BA8" s="58">
        <v>89.4</v>
      </c>
      <c r="BB8" s="58">
        <v>88.9</v>
      </c>
      <c r="BC8" s="58">
        <v>89.2</v>
      </c>
      <c r="BD8" s="58">
        <v>86.6</v>
      </c>
      <c r="BE8" s="59">
        <v>91</v>
      </c>
      <c r="BF8" s="59">
        <v>80.3</v>
      </c>
      <c r="BG8" s="59">
        <v>84.6</v>
      </c>
      <c r="BH8" s="59">
        <v>74.7</v>
      </c>
      <c r="BI8" s="59">
        <v>73</v>
      </c>
      <c r="BJ8" s="59">
        <v>89.9</v>
      </c>
      <c r="BK8" s="59">
        <v>84.9</v>
      </c>
      <c r="BL8" s="59">
        <v>86.9</v>
      </c>
      <c r="BM8" s="59">
        <v>86.4</v>
      </c>
      <c r="BN8" s="59">
        <v>86.7</v>
      </c>
      <c r="BO8" s="59">
        <v>83.9</v>
      </c>
      <c r="BP8" s="58">
        <v>78.7</v>
      </c>
      <c r="BQ8" s="58">
        <v>62.4</v>
      </c>
      <c r="BR8" s="58">
        <v>55.8</v>
      </c>
      <c r="BS8" s="58">
        <v>57</v>
      </c>
      <c r="BT8" s="58">
        <v>64.2</v>
      </c>
      <c r="BU8" s="58">
        <v>77</v>
      </c>
      <c r="BV8" s="58">
        <v>68.400000000000006</v>
      </c>
      <c r="BW8" s="58">
        <v>68.2</v>
      </c>
      <c r="BX8" s="58">
        <v>68.400000000000006</v>
      </c>
      <c r="BY8" s="58">
        <v>70.900000000000006</v>
      </c>
      <c r="BZ8" s="58">
        <v>68.7</v>
      </c>
      <c r="CA8" s="59">
        <v>49389</v>
      </c>
      <c r="CB8" s="59">
        <v>51830</v>
      </c>
      <c r="CC8" s="59">
        <v>63946</v>
      </c>
      <c r="CD8" s="59">
        <v>63151</v>
      </c>
      <c r="CE8" s="59">
        <v>62814</v>
      </c>
      <c r="CF8" s="59">
        <v>60271</v>
      </c>
      <c r="CG8" s="59">
        <v>63766</v>
      </c>
      <c r="CH8" s="59">
        <v>66386</v>
      </c>
      <c r="CI8" s="59">
        <v>69418</v>
      </c>
      <c r="CJ8" s="59">
        <v>70803</v>
      </c>
      <c r="CK8" s="58">
        <v>62428</v>
      </c>
      <c r="CL8" s="59">
        <v>16518</v>
      </c>
      <c r="CM8" s="59">
        <v>17280</v>
      </c>
      <c r="CN8" s="59">
        <v>16908</v>
      </c>
      <c r="CO8" s="59">
        <v>16201</v>
      </c>
      <c r="CP8" s="59">
        <v>16349</v>
      </c>
      <c r="CQ8" s="59">
        <v>16979</v>
      </c>
      <c r="CR8" s="59">
        <v>18423</v>
      </c>
      <c r="CS8" s="59">
        <v>19190</v>
      </c>
      <c r="CT8" s="59">
        <v>19216</v>
      </c>
      <c r="CU8" s="59">
        <v>20167</v>
      </c>
      <c r="CV8" s="58">
        <v>18236</v>
      </c>
      <c r="CW8" s="59">
        <v>51.7</v>
      </c>
      <c r="CX8" s="59">
        <v>49.3</v>
      </c>
      <c r="CY8" s="59">
        <v>46.3</v>
      </c>
      <c r="CZ8" s="59">
        <v>49.5</v>
      </c>
      <c r="DA8" s="59">
        <v>56</v>
      </c>
      <c r="DB8" s="59">
        <v>53</v>
      </c>
      <c r="DC8" s="59">
        <v>56.7</v>
      </c>
      <c r="DD8" s="59">
        <v>54.2</v>
      </c>
      <c r="DE8" s="59">
        <v>53.9</v>
      </c>
      <c r="DF8" s="59">
        <v>54.1</v>
      </c>
      <c r="DG8" s="59">
        <v>56.1</v>
      </c>
      <c r="DH8" s="59">
        <v>22.2</v>
      </c>
      <c r="DI8" s="59">
        <v>17.7</v>
      </c>
      <c r="DJ8" s="59">
        <v>15.8</v>
      </c>
      <c r="DK8" s="59">
        <v>15.8</v>
      </c>
      <c r="DL8" s="59">
        <v>20.3</v>
      </c>
      <c r="DM8" s="59">
        <v>26.4</v>
      </c>
      <c r="DN8" s="59">
        <v>26.2</v>
      </c>
      <c r="DO8" s="59">
        <v>26.3</v>
      </c>
      <c r="DP8" s="59">
        <v>26.3</v>
      </c>
      <c r="DQ8" s="59">
        <v>28</v>
      </c>
      <c r="DR8" s="59">
        <v>26.4</v>
      </c>
      <c r="DS8" s="59">
        <v>3.1</v>
      </c>
      <c r="DT8" s="59">
        <v>0</v>
      </c>
      <c r="DU8" s="59">
        <v>0</v>
      </c>
      <c r="DV8" s="59">
        <v>0</v>
      </c>
      <c r="DW8" s="59">
        <v>18.100000000000001</v>
      </c>
      <c r="DX8" s="59">
        <v>40.1</v>
      </c>
      <c r="DY8" s="59">
        <v>40.799999999999997</v>
      </c>
      <c r="DZ8" s="59">
        <v>40.4</v>
      </c>
      <c r="EA8" s="59">
        <v>33.799999999999997</v>
      </c>
      <c r="EB8" s="59">
        <v>29.9</v>
      </c>
      <c r="EC8" s="59">
        <v>54.5</v>
      </c>
      <c r="ED8" s="58">
        <v>70.5</v>
      </c>
      <c r="EE8" s="58">
        <v>72.7</v>
      </c>
      <c r="EF8" s="58">
        <v>75.099999999999994</v>
      </c>
      <c r="EG8" s="58">
        <v>38.700000000000003</v>
      </c>
      <c r="EH8" s="58">
        <v>39.6</v>
      </c>
      <c r="EI8" s="58">
        <v>56.4</v>
      </c>
      <c r="EJ8" s="58">
        <v>56.8</v>
      </c>
      <c r="EK8" s="58">
        <v>58.5</v>
      </c>
      <c r="EL8" s="58">
        <v>57.4</v>
      </c>
      <c r="EM8" s="58">
        <v>57.3</v>
      </c>
      <c r="EN8" s="58">
        <v>57</v>
      </c>
      <c r="EO8" s="58">
        <v>76.599999999999994</v>
      </c>
      <c r="EP8" s="58">
        <v>79.2</v>
      </c>
      <c r="EQ8" s="58">
        <v>83.8</v>
      </c>
      <c r="ER8" s="58">
        <v>57.4</v>
      </c>
      <c r="ES8" s="58">
        <v>48.3</v>
      </c>
      <c r="ET8" s="58">
        <v>71.099999999999994</v>
      </c>
      <c r="EU8" s="58">
        <v>69.8</v>
      </c>
      <c r="EV8" s="58">
        <v>69.7</v>
      </c>
      <c r="EW8" s="58">
        <v>68.8</v>
      </c>
      <c r="EX8" s="58">
        <v>68.599999999999994</v>
      </c>
      <c r="EY8" s="58">
        <v>70.400000000000006</v>
      </c>
      <c r="EZ8" s="59">
        <v>33003028</v>
      </c>
      <c r="FA8" s="59">
        <v>34079418</v>
      </c>
      <c r="FB8" s="59">
        <v>34467739</v>
      </c>
      <c r="FC8" s="59">
        <v>74779531</v>
      </c>
      <c r="FD8" s="59">
        <v>84332588</v>
      </c>
      <c r="FE8" s="59">
        <v>48164556</v>
      </c>
      <c r="FF8" s="59">
        <v>49637382</v>
      </c>
      <c r="FG8" s="59">
        <v>50098024</v>
      </c>
      <c r="FH8" s="59">
        <v>50586262</v>
      </c>
      <c r="FI8" s="59">
        <v>51878916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184</v>
      </c>
      <c r="C10" s="62" t="s">
        <v>185</v>
      </c>
      <c r="D10" s="62" t="s">
        <v>186</v>
      </c>
      <c r="E10" s="62" t="s">
        <v>187</v>
      </c>
      <c r="F10" s="62" t="s">
        <v>188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48820D13-3ABB-4272-AFCC-26E28480B4F3}"/>
</file>

<file path=customXml/itemProps2.xml><?xml version="1.0" encoding="utf-8"?>
<ds:datastoreItem xmlns:ds="http://schemas.openxmlformats.org/officeDocument/2006/customXml" ds:itemID="{8568078D-8D0F-4A88-A760-0F16A49EAEEE}"/>
</file>

<file path=customXml/itemProps3.xml><?xml version="1.0" encoding="utf-8"?>
<ds:datastoreItem xmlns:ds="http://schemas.openxmlformats.org/officeDocument/2006/customXml" ds:itemID="{7E9091C2-62FD-466C-BA93-ECCF007E5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