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3_ncr:1_{FCE7C2F9-54D8-4AC4-86B1-CC6005B73107}" xr6:coauthVersionLast="47" xr6:coauthVersionMax="47" xr10:uidLastSave="{CBA50876-F3E3-4F7C-AE3D-E3D4B3888D91}"/>
  <workbookProtection workbookAlgorithmName="SHA-512" workbookHashValue="TmVVZH55Uw7GjrG4L/9ZmDFVKPIUURP9Mnuq2C30+B+YBYIoRU5SNMrKbj1rp4IQY7tELtCCVWEFwu80Eu7LsA==" workbookSaltValue="y6TXGRXt6Zg9VsRieKPpE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AT10" i="4"/>
  <c r="AL10" i="4"/>
  <c r="W10" i="4"/>
  <c r="P10" i="4"/>
  <c r="B10" i="4"/>
  <c r="BB8" i="4"/>
  <c r="AT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<sst xmlns="http://schemas.openxmlformats.org/spreadsheetml/2006/main" count="228" uniqueCount="111">
  <si>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</si>
  <si>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</si>
  <si>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</si>
  <si>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</si>
  <si>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</si>
  <si>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</si>
  <si>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</si>
  <si>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</si>
  <si>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</si>
  <si>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</si>
  <si>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</si>
  <si>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</si>
  <si>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</si>
  <si>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</si>
  <si>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</si>
  <si>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</si>
  <si>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</si>
  <si>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</si>
  <si>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</si>
  <si>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</si>
  <si>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</si>
  <si>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</si>
  <si>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</si>
  <si>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</si>
  <si>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</si>
  <si>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</si>
  <si>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１　収益の確保
・水源確保をダム開発に依存したため、資本費が割高となり、全国平均より高い傾向にあるものの、資本費の減少及び給水量の増量等により、令和２年度に平均供給単価を７円/㎥引き下げている。
・令和２年度に新型コロナウイルス感染症対策として各市町に対し給水料金３ヶ月免除（約33億円）を行ったため赤字決算となったが、令和３年度以降は、①経常収支比率や⑤料金回収率は全国平均を上回っている。②累積欠損金比率もゼロであり、安定した健全経営は確保できている。
・水需要を踏まえた施設整備を行うなど、先行投資を抑制している。⑦施設利用率は67％内外で推移しており、平均値以上となっている。責任水量制度の採用などにより100％以上の⑧有収率となっている。
２　費用の抑制
・計画的な企業債の償還を行うなど、十分な内部留保を確保しつつ、将来的な債務負担は着実に減少している。
・③流動比率は施設改良費の未払金増加により前期比低下するも、500％以上と高水準であり、十分な短期支払能力を維持している。長期の債務残高の程度を示す④企業債残高対給水収益比率は、令和２年度に新型コロナウイルス感染症対策による給水料金免除の影響により一時的に上昇したが、令和３年度以降は着実に減少しており、短期・長期ともに安定的な経営状況である。</t>
    <phoneticPr fontId="4"/>
  </si>
  <si>
    <t>2. 老朽化の状況について</t>
    <phoneticPr fontId="4"/>
  </si>
  <si>
    <t>・他団体と比べて比較的遅く給水を開始した（昭和54年～）ため、①有形固定資産減価償却率が全国に比べて低くなっている。
・一方で給水開始当初に整備した管路の多くが法定耐用年数を迎えており、②管路経年化率が全国平均を上回っているが、③管路更新率は、計画通りに管路更新を進めており、令和元年度以降全国平均を上回っている。今後も施設更新時期の分散化を盛り込んだ「アセットマネジメント推進計画（平成29年度改定）」に基づく資産管理により、施設点検の強化を図るとともに施設ごとに使用目標年数を定め、長寿命化や投資コストの平準化を図りつつ、計画的な施設更新を進めている。</t>
    <phoneticPr fontId="4"/>
  </si>
  <si>
    <t>2. 老朽化の状況</t>
    <phoneticPr fontId="4"/>
  </si>
  <si>
    <t>全体総括</t>
    <rPh sb="0" eb="2">
      <t>ゼンタイ</t>
    </rPh>
    <rPh sb="2" eb="4">
      <t>ソウカツ</t>
    </rPh>
    <phoneticPr fontId="4"/>
  </si>
  <si>
    <t>・今後とも、経営の合理化や効率性に努めるとともに、「アセットマネジメント推進計画」による施設の長寿命化等を図り、経営の健全性を確保していく。
・また、人口減少等の課題に対応して、将来にわたり安全・安心な水道水を供給するために、広域化などの手法により、県内の水道事業全体がより一層の経営基盤の強化を図る必要がある。
そのために、「兵庫県水道事業のあり方に関する報告書（H30.3）」の提言に基づき用水供給事業者である企業庁は、広域連携の促進のため、受水市町の老朽施設の対応策として、自己水源から県営水道への転換や県・市町の施設の共同化など、受水団体と協議しながら具体的な取組を進めていく中で、健全経営を継続していく。</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</si>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</sst>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Lit>
              <c:formatCode>General</c:formatCode>
              <c:ptCount val="5"/>
              <c:pt idx="0">
                <c:v>0.23</c:v>
              </c:pt>
              <c:pt idx="1">
                <c:v>1.22</c:v>
              </c:pt>
              <c:pt idx="2">
                <c:v>3.71</c:v>
              </c:pt>
              <c:pt idx="3">
                <c:v>1.65</c:v>
              </c:pt>
              <c:pt idx="4">
                <c:v>0.4</c:v>
              </c:pt>
            </c:numLit>
          </c:val>
          <c:extLst>
            <c:ext xmlns:c16="http://schemas.microsoft.com/office/drawing/2014/chart" uri="{C3380CC4-5D6E-409C-BE32-E72D297353CC}">
              <c16:uniqueId val="{00000000-DAC4-4B30-AB87-B0AEB4A32C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DAC4-4B30-AB87-B0AEB4A32C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123.51</c:v>
                </c:pt>
                <c:pt idx="1">
                  <c:v>97.64</c:v>
                </c:pt>
                <c:pt idx="2">
                  <c:v>124.74</c:v>
                </c:pt>
                <c:pt idx="3">
                  <c:v>120.25</c:v>
                </c:pt>
                <c:pt idx="4">
                  <c:v>120.79</c:v>
                </c:pt>
              </c:numCache>
            </c:numRef>
          </c:val>
          <c:extLst>
            <c:ext xmlns:c16="http://schemas.microsoft.com/office/drawing/2014/chart" uri="{C3380CC4-5D6E-409C-BE32-E72D297353CC}">
              <c16:uniqueId val="{00000000-7E27-4CAC-B3B3-84063FF826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7E27-4CAC-B3B3-84063FF826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52.19</c:v>
                </c:pt>
                <c:pt idx="1">
                  <c:v>53.69</c:v>
                </c:pt>
                <c:pt idx="2">
                  <c:v>54.62</c:v>
                </c:pt>
                <c:pt idx="3">
                  <c:v>55.89</c:v>
                </c:pt>
                <c:pt idx="4">
                  <c:v>55.4</c:v>
                </c:pt>
              </c:numCache>
            </c:numRef>
          </c:val>
          <c:extLst>
            <c:ext xmlns:c16="http://schemas.microsoft.com/office/drawing/2014/chart" uri="{C3380CC4-5D6E-409C-BE32-E72D297353CC}">
              <c16:uniqueId val="{00000000-9119-4808-88DD-ADFE3127EE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9119-4808-88DD-ADFE3127EE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Lit>
              <c:formatCode>General</c:formatCode>
              <c:ptCount val="5"/>
              <c:pt idx="0">
                <c:v>37.25</c:v>
              </c:pt>
              <c:pt idx="1">
                <c:v>36.69</c:v>
              </c:pt>
              <c:pt idx="2">
                <c:v>35.56</c:v>
              </c:pt>
              <c:pt idx="3">
                <c:v>35.28</c:v>
              </c:pt>
              <c:pt idx="4">
                <c:v>36.04</c:v>
              </c:pt>
            </c:numLit>
          </c:val>
          <c:extLst>
            <c:ext xmlns:c16="http://schemas.microsoft.com/office/drawing/2014/chart" uri="{C3380CC4-5D6E-409C-BE32-E72D297353CC}">
              <c16:uniqueId val="{00000000-1E93-4CE9-AF7F-ACE726F135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1E93-4CE9-AF7F-ACE726F135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10-4DCF-8725-78AECDD088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2810-4DCF-8725-78AECDD088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328.39</c:v>
                </c:pt>
                <c:pt idx="1">
                  <c:v>360.16</c:v>
                </c:pt>
                <c:pt idx="2">
                  <c:v>371.7</c:v>
                </c:pt>
                <c:pt idx="3">
                  <c:v>607.27</c:v>
                </c:pt>
                <c:pt idx="4">
                  <c:v>530.62</c:v>
                </c:pt>
              </c:numCache>
            </c:numRef>
          </c:val>
          <c:extLst>
            <c:ext xmlns:c16="http://schemas.microsoft.com/office/drawing/2014/chart" uri="{C3380CC4-5D6E-409C-BE32-E72D297353CC}">
              <c16:uniqueId val="{00000000-96AD-443B-923A-42319E42BA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96AD-443B-923A-42319E42BA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177.84</c:v>
                </c:pt>
                <c:pt idx="1">
                  <c:v>210.73</c:v>
                </c:pt>
                <c:pt idx="2">
                  <c:v>151.97999999999999</c:v>
                </c:pt>
                <c:pt idx="3">
                  <c:v>134.34</c:v>
                </c:pt>
                <c:pt idx="4">
                  <c:v>116.17</c:v>
                </c:pt>
              </c:numCache>
            </c:numRef>
          </c:val>
          <c:extLst>
            <c:ext xmlns:c16="http://schemas.microsoft.com/office/drawing/2014/chart" uri="{C3380CC4-5D6E-409C-BE32-E72D297353CC}">
              <c16:uniqueId val="{00000000-AC9D-41A2-833F-66B5FE586C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AC9D-41A2-833F-66B5FE586C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122.54</c:v>
                </c:pt>
                <c:pt idx="1">
                  <c:v>93.37</c:v>
                </c:pt>
                <c:pt idx="2">
                  <c:v>123.85</c:v>
                </c:pt>
                <c:pt idx="3">
                  <c:v>118.9</c:v>
                </c:pt>
                <c:pt idx="4">
                  <c:v>119.55</c:v>
                </c:pt>
              </c:numCache>
            </c:numRef>
          </c:val>
          <c:extLst>
            <c:ext xmlns:c16="http://schemas.microsoft.com/office/drawing/2014/chart" uri="{C3380CC4-5D6E-409C-BE32-E72D297353CC}">
              <c16:uniqueId val="{00000000-5499-488E-8372-F8EA0421E6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5499-488E-8372-F8EA0421E6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102.15</c:v>
                </c:pt>
                <c:pt idx="1">
                  <c:v>96.93</c:v>
                </c:pt>
                <c:pt idx="2">
                  <c:v>95.98</c:v>
                </c:pt>
                <c:pt idx="3">
                  <c:v>99.74</c:v>
                </c:pt>
                <c:pt idx="4">
                  <c:v>98.99</c:v>
                </c:pt>
              </c:numCache>
            </c:numRef>
          </c:val>
          <c:extLst>
            <c:ext xmlns:c16="http://schemas.microsoft.com/office/drawing/2014/chart" uri="{C3380CC4-5D6E-409C-BE32-E72D297353CC}">
              <c16:uniqueId val="{00000000-BA17-4660-979C-32F8ADCA47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BA17-4660-979C-32F8ADCA47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66.17</c:v>
                </c:pt>
                <c:pt idx="1">
                  <c:v>67.150000000000006</c:v>
                </c:pt>
                <c:pt idx="2">
                  <c:v>66.739999999999995</c:v>
                </c:pt>
                <c:pt idx="3">
                  <c:v>67.349999999999994</c:v>
                </c:pt>
                <c:pt idx="4">
                  <c:v>67.44</c:v>
                </c:pt>
              </c:numCache>
            </c:numRef>
          </c:val>
          <c:extLst>
            <c:ext xmlns:c16="http://schemas.microsoft.com/office/drawing/2014/chart" uri="{C3380CC4-5D6E-409C-BE32-E72D297353CC}">
              <c16:uniqueId val="{00000000-6BF6-4B93-919E-727E1CA89C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6BF6-4B93-919E-727E1CA89C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100.15</c:v>
                </c:pt>
                <c:pt idx="1">
                  <c:v>100.11</c:v>
                </c:pt>
                <c:pt idx="2">
                  <c:v>100.13</c:v>
                </c:pt>
                <c:pt idx="3">
                  <c:v>100.26</c:v>
                </c:pt>
                <c:pt idx="4">
                  <c:v>100.2</c:v>
                </c:pt>
              </c:numCache>
            </c:numRef>
          </c:val>
          <c:extLst>
            <c:ext xmlns:c16="http://schemas.microsoft.com/office/drawing/2014/chart" uri="{C3380CC4-5D6E-409C-BE32-E72D297353CC}">
              <c16:uniqueId val="{00000000-3013-4417-9E64-ADFD864217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3013-4417-9E64-ADFD864217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election activeCell="BL16" sqref="BL16:BZ44"/>
    </sheetView>
  </sheetViews>
  <sheetFormatPr defaultColWidth="2.7265625" defaultRowHeight="13" x14ac:dyDescent="0.2"/>
  <cols>
    <col min="1" max="1" width="2.726562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兵庫県</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65">
        <f>データ!$R$6</f>
        <v>5426863</v>
      </c>
      <c r="AM8" s="65"/>
      <c r="AN8" s="65"/>
      <c r="AO8" s="65"/>
      <c r="AP8" s="65"/>
      <c r="AQ8" s="65"/>
      <c r="AR8" s="65"/>
      <c r="AS8" s="65"/>
      <c r="AT8" s="36">
        <f>データ!$S$6</f>
        <v>557.04999999999995</v>
      </c>
      <c r="AU8" s="37"/>
      <c r="AV8" s="37"/>
      <c r="AW8" s="37"/>
      <c r="AX8" s="37"/>
      <c r="AY8" s="37"/>
      <c r="AZ8" s="37"/>
      <c r="BA8" s="37"/>
      <c r="BB8" s="54">
        <f>データ!$T$6</f>
        <v>9742.15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87.64</v>
      </c>
      <c r="J10" s="37"/>
      <c r="K10" s="37"/>
      <c r="L10" s="37"/>
      <c r="M10" s="37"/>
      <c r="N10" s="37"/>
      <c r="O10" s="64"/>
      <c r="P10" s="54">
        <f>データ!$P$6</f>
        <v>100</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4805924</v>
      </c>
      <c r="AM10" s="65"/>
      <c r="AN10" s="65"/>
      <c r="AO10" s="65"/>
      <c r="AP10" s="65"/>
      <c r="AQ10" s="65"/>
      <c r="AR10" s="65"/>
      <c r="AS10" s="65"/>
      <c r="AT10" s="36">
        <f>データ!$V$6</f>
        <v>3741.53</v>
      </c>
      <c r="AU10" s="37"/>
      <c r="AV10" s="37"/>
      <c r="AW10" s="37"/>
      <c r="AX10" s="37"/>
      <c r="AY10" s="37"/>
      <c r="AZ10" s="37"/>
      <c r="BA10" s="37"/>
      <c r="BB10" s="54">
        <f>データ!$W$6</f>
        <v>1284.48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26</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27</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28</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30</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31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uXArxN+KKggPuAjv9o9u9Xd9A0xBldU7zbqgqajUIoPF9juKKVZaKQueS5gmdVr6xFE8mwfQ+18FAII6gdFvQ==" saltValue="Suxc9iFQDq/L3aIoqYTB4Q==" spinCount="100000" sheet="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280003</v>
      </c>
      <c r="D6" s="20">
        <f t="shared" si="3"/>
        <v>46</v>
      </c>
      <c r="E6" s="20">
        <f t="shared" si="3"/>
        <v>1</v>
      </c>
      <c r="F6" s="20">
        <f t="shared" si="3"/>
        <v>0</v>
      </c>
      <c r="G6" s="20">
        <f t="shared" si="3"/>
        <v>2</v>
      </c>
      <c r="H6" s="20" t="str">
        <f t="shared" si="3"/>
        <v>兵庫県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87.64</v>
      </c>
      <c r="P6" s="21">
        <f t="shared" si="3"/>
        <v>100</v>
      </c>
      <c r="Q6" s="21">
        <f t="shared" si="3"/>
        <v>0</v>
      </c>
      <c r="R6" s="21">
        <f t="shared" si="3"/>
        <v>5426863</v>
      </c>
      <c r="S6" s="21">
        <f t="shared" si="3"/>
        <v>557.04999999999995</v>
      </c>
      <c r="T6" s="21">
        <f t="shared" si="3"/>
        <v>9742.15</v>
      </c>
      <c r="U6" s="21">
        <f t="shared" si="3"/>
        <v>4805924</v>
      </c>
      <c r="V6" s="21">
        <f t="shared" si="3"/>
        <v>3741.53</v>
      </c>
      <c r="W6" s="21">
        <f t="shared" si="3"/>
        <v>1284.48</v>
      </c>
      <c r="X6" s="22">
        <f>IF(X7="",NA(),X7)</f>
        <v>123.51</v>
      </c>
      <c r="Y6" s="22">
        <f t="shared" ref="Y6:AG6" si="4">IF(Y7="",NA(),Y7)</f>
        <v>97.64</v>
      </c>
      <c r="Z6" s="22">
        <f t="shared" si="4"/>
        <v>124.74</v>
      </c>
      <c r="AA6" s="22">
        <f t="shared" si="4"/>
        <v>120.25</v>
      </c>
      <c r="AB6" s="22">
        <f t="shared" si="4"/>
        <v>120.79</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328.39</v>
      </c>
      <c r="AU6" s="22">
        <f t="shared" ref="AU6:BC6" si="6">IF(AU7="",NA(),AU7)</f>
        <v>360.16</v>
      </c>
      <c r="AV6" s="22">
        <f t="shared" si="6"/>
        <v>371.7</v>
      </c>
      <c r="AW6" s="22">
        <f t="shared" si="6"/>
        <v>607.27</v>
      </c>
      <c r="AX6" s="22">
        <f t="shared" si="6"/>
        <v>530.62</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177.84</v>
      </c>
      <c r="BF6" s="22">
        <f t="shared" ref="BF6:BN6" si="7">IF(BF7="",NA(),BF7)</f>
        <v>210.73</v>
      </c>
      <c r="BG6" s="22">
        <f t="shared" si="7"/>
        <v>151.97999999999999</v>
      </c>
      <c r="BH6" s="22">
        <f t="shared" si="7"/>
        <v>134.34</v>
      </c>
      <c r="BI6" s="22">
        <f t="shared" si="7"/>
        <v>116.17</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122.54</v>
      </c>
      <c r="BQ6" s="22">
        <f t="shared" ref="BQ6:BY6" si="8">IF(BQ7="",NA(),BQ7)</f>
        <v>93.37</v>
      </c>
      <c r="BR6" s="22">
        <f t="shared" si="8"/>
        <v>123.85</v>
      </c>
      <c r="BS6" s="22">
        <f t="shared" si="8"/>
        <v>118.9</v>
      </c>
      <c r="BT6" s="22">
        <f t="shared" si="8"/>
        <v>119.55</v>
      </c>
      <c r="BU6" s="22">
        <f t="shared" si="8"/>
        <v>112.84</v>
      </c>
      <c r="BV6" s="22">
        <f t="shared" si="8"/>
        <v>110.77</v>
      </c>
      <c r="BW6" s="22">
        <f t="shared" si="8"/>
        <v>112.35</v>
      </c>
      <c r="BX6" s="22">
        <f t="shared" si="8"/>
        <v>106.47</v>
      </c>
      <c r="BY6" s="22">
        <f t="shared" si="8"/>
        <v>107.7</v>
      </c>
      <c r="BZ6" s="21" t="str">
        <f>IF(BZ7="","",IF(BZ7="-","【-】","【"&amp;SUBSTITUTE(TEXT(BZ7,"#,##0.00"),"-","△")&amp;"】"))</f>
        <v>【107.70】</v>
      </c>
      <c r="CA6" s="22">
        <f>IF(CA7="",NA(),CA7)</f>
        <v>102.15</v>
      </c>
      <c r="CB6" s="22">
        <f t="shared" ref="CB6:CJ6" si="9">IF(CB7="",NA(),CB7)</f>
        <v>96.93</v>
      </c>
      <c r="CC6" s="22">
        <f t="shared" si="9"/>
        <v>95.98</v>
      </c>
      <c r="CD6" s="22">
        <f t="shared" si="9"/>
        <v>99.74</v>
      </c>
      <c r="CE6" s="22">
        <f t="shared" si="9"/>
        <v>98.99</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66.17</v>
      </c>
      <c r="CM6" s="22">
        <f t="shared" ref="CM6:CU6" si="10">IF(CM7="",NA(),CM7)</f>
        <v>67.150000000000006</v>
      </c>
      <c r="CN6" s="22">
        <f t="shared" si="10"/>
        <v>66.739999999999995</v>
      </c>
      <c r="CO6" s="22">
        <f t="shared" si="10"/>
        <v>67.349999999999994</v>
      </c>
      <c r="CP6" s="22">
        <f t="shared" si="10"/>
        <v>67.44</v>
      </c>
      <c r="CQ6" s="22">
        <f t="shared" si="10"/>
        <v>61.69</v>
      </c>
      <c r="CR6" s="22">
        <f t="shared" si="10"/>
        <v>62.26</v>
      </c>
      <c r="CS6" s="22">
        <f t="shared" si="10"/>
        <v>62.22</v>
      </c>
      <c r="CT6" s="22">
        <f t="shared" si="10"/>
        <v>61.45</v>
      </c>
      <c r="CU6" s="22">
        <f t="shared" si="10"/>
        <v>61.63</v>
      </c>
      <c r="CV6" s="21" t="str">
        <f>IF(CV7="","",IF(CV7="-","【-】","【"&amp;SUBSTITUTE(TEXT(CV7,"#,##0.00"),"-","△")&amp;"】"))</f>
        <v>【61.63】</v>
      </c>
      <c r="CW6" s="22">
        <f>IF(CW7="",NA(),CW7)</f>
        <v>100.15</v>
      </c>
      <c r="CX6" s="22">
        <f t="shared" ref="CX6:DF6" si="11">IF(CX7="",NA(),CX7)</f>
        <v>100.11</v>
      </c>
      <c r="CY6" s="22">
        <f t="shared" si="11"/>
        <v>100.13</v>
      </c>
      <c r="CZ6" s="22">
        <f t="shared" si="11"/>
        <v>100.26</v>
      </c>
      <c r="DA6" s="22">
        <f t="shared" si="11"/>
        <v>100.2</v>
      </c>
      <c r="DB6" s="22">
        <f t="shared" si="11"/>
        <v>100</v>
      </c>
      <c r="DC6" s="22">
        <f t="shared" si="11"/>
        <v>100.16</v>
      </c>
      <c r="DD6" s="22">
        <f t="shared" si="11"/>
        <v>100.28</v>
      </c>
      <c r="DE6" s="22">
        <f t="shared" si="11"/>
        <v>100.29</v>
      </c>
      <c r="DF6" s="22">
        <f t="shared" si="11"/>
        <v>100.36</v>
      </c>
      <c r="DG6" s="21" t="str">
        <f>IF(DG7="","",IF(DG7="-","【-】","【"&amp;SUBSTITUTE(TEXT(DG7,"#,##0.00"),"-","△")&amp;"】"))</f>
        <v>【100.36】</v>
      </c>
      <c r="DH6" s="22">
        <f>IF(DH7="",NA(),DH7)</f>
        <v>52.19</v>
      </c>
      <c r="DI6" s="22">
        <f t="shared" ref="DI6:DQ6" si="12">IF(DI7="",NA(),DI7)</f>
        <v>53.69</v>
      </c>
      <c r="DJ6" s="22">
        <f t="shared" si="12"/>
        <v>54.62</v>
      </c>
      <c r="DK6" s="22">
        <f t="shared" si="12"/>
        <v>55.89</v>
      </c>
      <c r="DL6" s="22">
        <f t="shared" si="12"/>
        <v>55.4</v>
      </c>
      <c r="DM6" s="22">
        <f t="shared" si="12"/>
        <v>56.48</v>
      </c>
      <c r="DN6" s="22">
        <f t="shared" si="12"/>
        <v>57.5</v>
      </c>
      <c r="DO6" s="22">
        <f t="shared" si="12"/>
        <v>58.52</v>
      </c>
      <c r="DP6" s="22">
        <f t="shared" si="12"/>
        <v>59.51</v>
      </c>
      <c r="DQ6" s="22">
        <f t="shared" si="12"/>
        <v>60.24</v>
      </c>
      <c r="DR6" s="21" t="str">
        <f>IF(DR7="","",IF(DR7="-","【-】","【"&amp;SUBSTITUTE(TEXT(DR7,"#,##0.00"),"-","△")&amp;"】"))</f>
        <v>【60.24】</v>
      </c>
      <c r="DS6" s="22">
        <f>IF(DS7="",NA(),DS7)</f>
        <v>37.25</v>
      </c>
      <c r="DT6" s="22">
        <f t="shared" ref="DT6:EB6" si="13">IF(DT7="",NA(),DT7)</f>
        <v>36.69</v>
      </c>
      <c r="DU6" s="22">
        <f t="shared" si="13"/>
        <v>35.56</v>
      </c>
      <c r="DV6" s="22">
        <f t="shared" si="13"/>
        <v>35.28</v>
      </c>
      <c r="DW6" s="22">
        <f t="shared" si="13"/>
        <v>35.28</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0.23</v>
      </c>
      <c r="EE6" s="22">
        <f t="shared" ref="EE6:EM6" si="14">IF(EE7="",NA(),EE7)</f>
        <v>1.22</v>
      </c>
      <c r="EF6" s="22">
        <f t="shared" si="14"/>
        <v>3.71</v>
      </c>
      <c r="EG6" s="22">
        <f t="shared" si="14"/>
        <v>1.65</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280003</v>
      </c>
      <c r="D7" s="24">
        <v>46</v>
      </c>
      <c r="E7" s="24">
        <v>1</v>
      </c>
      <c r="F7" s="24">
        <v>0</v>
      </c>
      <c r="G7" s="24">
        <v>2</v>
      </c>
      <c r="H7" s="24" t="s">
        <v>95</v>
      </c>
      <c r="I7" s="24" t="s">
        <v>96</v>
      </c>
      <c r="J7" s="24" t="s">
        <v>97</v>
      </c>
      <c r="K7" s="24" t="s">
        <v>98</v>
      </c>
      <c r="L7" s="24" t="s">
        <v>99</v>
      </c>
      <c r="M7" s="24" t="s">
        <v>100</v>
      </c>
      <c r="N7" s="25" t="s">
        <v>101</v>
      </c>
      <c r="O7" s="25">
        <v>87.64</v>
      </c>
      <c r="P7" s="25">
        <v>100</v>
      </c>
      <c r="Q7" s="25">
        <v>0</v>
      </c>
      <c r="R7" s="25">
        <v>5426863</v>
      </c>
      <c r="S7" s="25">
        <v>557.04999999999995</v>
      </c>
      <c r="T7" s="25">
        <v>9742.15</v>
      </c>
      <c r="U7" s="25">
        <v>4805924</v>
      </c>
      <c r="V7" s="25">
        <v>3741.53</v>
      </c>
      <c r="W7" s="25">
        <v>1284.48</v>
      </c>
      <c r="X7" s="25">
        <v>123.51</v>
      </c>
      <c r="Y7" s="25">
        <v>97.64</v>
      </c>
      <c r="Z7" s="25">
        <v>124.74</v>
      </c>
      <c r="AA7" s="25">
        <v>120.25</v>
      </c>
      <c r="AB7" s="25">
        <v>120.79</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328.39</v>
      </c>
      <c r="AU7" s="25">
        <v>360.16</v>
      </c>
      <c r="AV7" s="25">
        <v>371.7</v>
      </c>
      <c r="AW7" s="25">
        <v>607.27</v>
      </c>
      <c r="AX7" s="25">
        <v>530.62</v>
      </c>
      <c r="AY7" s="25">
        <v>271.10000000000002</v>
      </c>
      <c r="AZ7" s="25">
        <v>284.45</v>
      </c>
      <c r="BA7" s="25">
        <v>309.23</v>
      </c>
      <c r="BB7" s="25">
        <v>313.43</v>
      </c>
      <c r="BC7" s="25">
        <v>303.10000000000002</v>
      </c>
      <c r="BD7" s="25">
        <v>303.10000000000002</v>
      </c>
      <c r="BE7" s="25">
        <v>177.84</v>
      </c>
      <c r="BF7" s="25">
        <v>210.73</v>
      </c>
      <c r="BG7" s="25">
        <v>151.97999999999999</v>
      </c>
      <c r="BH7" s="25">
        <v>134.34</v>
      </c>
      <c r="BI7" s="25">
        <v>116.17</v>
      </c>
      <c r="BJ7" s="25">
        <v>272.95999999999998</v>
      </c>
      <c r="BK7" s="25">
        <v>260.95999999999998</v>
      </c>
      <c r="BL7" s="25">
        <v>240.07</v>
      </c>
      <c r="BM7" s="25">
        <v>224.81</v>
      </c>
      <c r="BN7" s="25">
        <v>210.83</v>
      </c>
      <c r="BO7" s="25">
        <v>210.83</v>
      </c>
      <c r="BP7" s="25">
        <v>122.54</v>
      </c>
      <c r="BQ7" s="25">
        <v>93.37</v>
      </c>
      <c r="BR7" s="25">
        <v>123.85</v>
      </c>
      <c r="BS7" s="25">
        <v>118.9</v>
      </c>
      <c r="BT7" s="25">
        <v>119.55</v>
      </c>
      <c r="BU7" s="25">
        <v>112.84</v>
      </c>
      <c r="BV7" s="25">
        <v>110.77</v>
      </c>
      <c r="BW7" s="25">
        <v>112.35</v>
      </c>
      <c r="BX7" s="25">
        <v>106.47</v>
      </c>
      <c r="BY7" s="25">
        <v>107.7</v>
      </c>
      <c r="BZ7" s="25">
        <v>107.7</v>
      </c>
      <c r="CA7" s="25">
        <v>102.15</v>
      </c>
      <c r="CB7" s="25">
        <v>96.93</v>
      </c>
      <c r="CC7" s="25">
        <v>95.98</v>
      </c>
      <c r="CD7" s="25">
        <v>99.74</v>
      </c>
      <c r="CE7" s="25">
        <v>98.99</v>
      </c>
      <c r="CF7" s="25">
        <v>73.849999999999994</v>
      </c>
      <c r="CG7" s="25">
        <v>73.180000000000007</v>
      </c>
      <c r="CH7" s="25">
        <v>73.05</v>
      </c>
      <c r="CI7" s="25">
        <v>77.53</v>
      </c>
      <c r="CJ7" s="25">
        <v>76.25</v>
      </c>
      <c r="CK7" s="25">
        <v>76.25</v>
      </c>
      <c r="CL7" s="25">
        <v>66.17</v>
      </c>
      <c r="CM7" s="25">
        <v>67.150000000000006</v>
      </c>
      <c r="CN7" s="25">
        <v>66.739999999999995</v>
      </c>
      <c r="CO7" s="25">
        <v>67.349999999999994</v>
      </c>
      <c r="CP7" s="25">
        <v>67.44</v>
      </c>
      <c r="CQ7" s="25">
        <v>61.69</v>
      </c>
      <c r="CR7" s="25">
        <v>62.26</v>
      </c>
      <c r="CS7" s="25">
        <v>62.22</v>
      </c>
      <c r="CT7" s="25">
        <v>61.45</v>
      </c>
      <c r="CU7" s="25">
        <v>61.63</v>
      </c>
      <c r="CV7" s="25">
        <v>61.63</v>
      </c>
      <c r="CW7" s="25">
        <v>100.15</v>
      </c>
      <c r="CX7" s="25">
        <v>100.11</v>
      </c>
      <c r="CY7" s="25">
        <v>100.13</v>
      </c>
      <c r="CZ7" s="25">
        <v>100.26</v>
      </c>
      <c r="DA7" s="25">
        <v>100.2</v>
      </c>
      <c r="DB7" s="25">
        <v>100</v>
      </c>
      <c r="DC7" s="25">
        <v>100.16</v>
      </c>
      <c r="DD7" s="25">
        <v>100.28</v>
      </c>
      <c r="DE7" s="25">
        <v>100.29</v>
      </c>
      <c r="DF7" s="25">
        <v>100.36</v>
      </c>
      <c r="DG7" s="25">
        <v>100.36</v>
      </c>
      <c r="DH7" s="25">
        <v>52.19</v>
      </c>
      <c r="DI7" s="25">
        <v>53.69</v>
      </c>
      <c r="DJ7" s="25">
        <v>54.62</v>
      </c>
      <c r="DK7" s="25">
        <v>55.89</v>
      </c>
      <c r="DL7" s="25">
        <v>55.4</v>
      </c>
      <c r="DM7" s="25">
        <v>56.48</v>
      </c>
      <c r="DN7" s="25">
        <v>57.5</v>
      </c>
      <c r="DO7" s="25">
        <v>58.52</v>
      </c>
      <c r="DP7" s="25">
        <v>59.51</v>
      </c>
      <c r="DQ7" s="25">
        <v>60.24</v>
      </c>
      <c r="DR7" s="25">
        <v>60.24</v>
      </c>
      <c r="DS7" s="25">
        <v>37.25</v>
      </c>
      <c r="DT7" s="25">
        <v>36.69</v>
      </c>
      <c r="DU7" s="25">
        <v>35.56</v>
      </c>
      <c r="DV7" s="25">
        <v>35.28</v>
      </c>
      <c r="DW7" s="25">
        <v>35.28</v>
      </c>
      <c r="DX7" s="25">
        <v>27.61</v>
      </c>
      <c r="DY7" s="25">
        <v>30.3</v>
      </c>
      <c r="DZ7" s="25">
        <v>31.74</v>
      </c>
      <c r="EA7" s="25">
        <v>32.380000000000003</v>
      </c>
      <c r="EB7" s="25">
        <v>34.479999999999997</v>
      </c>
      <c r="EC7" s="25">
        <v>34.479999999999997</v>
      </c>
      <c r="ED7" s="25">
        <v>0.23</v>
      </c>
      <c r="EE7" s="25">
        <v>1.22</v>
      </c>
      <c r="EF7" s="25">
        <v>3.71</v>
      </c>
      <c r="EG7" s="25">
        <v>1.65</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DABEE9-D9AC-43BF-90B9-D80C1CCC07AD}">
  <ds:schemaRefs>
    <ds:schemaRef ds:uri="http://purl.org/dc/dcmitype/"/>
    <ds:schemaRef ds:uri="http://schemas.microsoft.com/office/2006/metadata/properties"/>
    <ds:schemaRef ds:uri="96f7774a-1fa4-49d3-a956-75b9c85e9b43"/>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fd32c9f7-8932-4d07-b49b-91c8a1e26893"/>
  </ds:schemaRefs>
</ds:datastoreItem>
</file>

<file path=customXml/itemProps2.xml><?xml version="1.0" encoding="utf-8"?>
<ds:datastoreItem xmlns:ds="http://schemas.openxmlformats.org/officeDocument/2006/customXml" ds:itemID="{BC215016-EC20-4B58-9188-88C5C8C3F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E2AD28-B651-458A-8406-2345458945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2025-02-07T10:11:31Z</dcterms:created>
  <dcterms:modified xsi:type="dcterms:W3CDTF">2025-02-09T02:34:40Z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