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D6C46605-0B22-4F22-9ABE-E10128182426}" xr6:coauthVersionLast="47" xr6:coauthVersionMax="47" xr10:uidLastSave="{7ADB0185-0C20-4AF8-A2A6-B9E968D85F6A}"/>
  <workbookProtection workbookAlgorithmName="SHA-512" workbookHashValue="dNkPfqf2mTMJVtitWAkbGynqgN9iLm4W5c1vAmn3VqxnQQgDo8Z2K83OaC62PLWZkOfgOOfl1n7Oq3XiIzyMCw==" workbookSaltValue="tdZHH2pIAtVcOCZy17Zwi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AT10" i="4"/>
  <c r="AL10" i="4"/>
  <c r="I10" i="4"/>
  <c r="AL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<sst xmlns="http://schemas.openxmlformats.org/spreadsheetml/2006/main" count="231" uniqueCount="114">
  <si>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</si>
  <si>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</si>
  <si>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</si>
  <si>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</si>
  <si>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</si>
  <si>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</si>
  <si>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</si>
  <si>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</si>
  <si>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</si>
  <si>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</si>
  <si>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</si>
  <si>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</si>
  <si>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</si>
  <si>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</si>
  <si>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</si>
  <si>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</si>
  <si>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</si>
  <si>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</si>
  <si>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</si>
  <si>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</si>
  <si>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</si>
  <si>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</si>
  <si>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</si>
  <si>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</si>
  <si>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</si>
  <si>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</si>
  <si>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</si>
  <si>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</si>
  <si>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</si>
  <si>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</si>
  <si>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</si>
  <si>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</si>
  <si>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</si>
  <si>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</si>
  <si>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</si>
  <si>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</si>
  <si>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</si>
  <si>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</si>
  <si>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</si>
  <si>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</si>
  <si>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</si>
  <si>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</si>
  <si>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</si>
  <si>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</si>
  <si>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</si>
  <si>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</si>
  <si>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</si>
  <si>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</si>
  <si>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</si>
  <si>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</si>
  <si>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</si>
  <si>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</si>
  <si>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</si>
  <si>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</si>
  <si>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</si>
  <si>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</si>
  <si>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</si>
  <si>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</si>
  <si>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</si>
  <si>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</si>
  <si>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</si>
  <si>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</si>
  <si>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</si>
  <si>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</si>
  <si>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</si>
  <si>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</si>
  <si>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</si>
  <si>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</si>
  <si>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</si>
  <si>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</si>
  <si>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</si>
  <si>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</si>
  <si>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</si>
  <si>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</si>
  <si>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</si>
  <si>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</si>
  <si>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</si>
  <si>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</si>
  <si>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</si>
  <si>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</si>
  <si>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</si>
  <si>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</si>
  <si>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</si>
  <si>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</si>
  <si>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</si>
  <si>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</si>
  <si>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</si>
  <si>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</si>
  <si>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</si>
  <si>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</si>
  <si>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</si>
  <si>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</si>
  <si>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</si>
  <si>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</si>
  <si>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</si>
  <si>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</si>
  <si>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</si>
  <si>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</si>
  <si>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</si>
  <si>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</si>
  <si>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</si>
  <si>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</si>
  <si>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</si>
  <si>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</si>
  <si>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</si>
  <si>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</si>
  <si>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</si>
  <si>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</si>
  <si>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</si>
  <si>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</si>
  <si>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</si>
  <si>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本県の経営の健全性・効率性の観点から見れば、資金ベースの収支は、±０円、「経常収支比率」はあらかじめ、長期的に100％となることが分かっており、問題はない。
　老朽化対策として、「ひょうごインフラ・メンテナンス10箇年計画」に基づき、長寿命化を含めた計画的な改築・更新等を実施している。
　また、「地震津波対策」、「効率的な日常維持管理」、「資源・施設の有効利用」等の施策を展開し、持続的・安定的な下水道サービスの提供により、快適で安全・安心なまちづくりを進めている。</t>
    <phoneticPr fontId="4"/>
  </si>
  <si>
    <t xml:space="preserve"> 「管渠老朽化率」については、平均値よりも高く、今後も更新時期を迎える管渠が増加することが見込まれる。設備の回復・予防保全のための修繕や事業費の平準化を図り、計画的かつ効率的な維持修繕・改築更新に取り組む必要がある。</t>
    <rPh sb="21" eb="22">
      <t>タカ</t>
    </rPh>
    <rPh sb="24" eb="26">
      <t>コンゴ</t>
    </rPh>
    <rPh sb="27" eb="31">
      <t>コウシンジキ</t>
    </rPh>
    <rPh sb="32" eb="33">
      <t>ムカ</t>
    </rPh>
    <rPh sb="35" eb="36">
      <t>カン</t>
    </rPh>
    <rPh sb="36" eb="37">
      <t>キョ</t>
    </rPh>
    <rPh sb="38" eb="40">
      <t>ゾウカ</t>
    </rPh>
    <rPh sb="45" eb="47">
      <t>ミコ</t>
    </rPh>
    <rPh sb="79" eb="81">
      <t>ケイカク</t>
    </rPh>
    <phoneticPr fontId="4"/>
  </si>
  <si>
    <t>　本県における流域下水道は、河川及び海域等の公共用水域の環境改善が急務な課題であったことから、県が主導する枠組みで事業を進め、施設整備の初期投資に多大な経費を投じたこともあり、環境改善に対しては一定の効果を得られている。
　会計の状況としては、市町の公共下水道事業と異なり、直接、県民から使用料を徴収しておらず、当該年度の維持管理費を処理場毎に市町が負担している。改築更新についても国費・県費を除いた額を処理場毎に市町が負担しており、資金ベースの収支は、±０円となる。
　言い換えると、工事費の財源を投資段階で100％回収しているため、減価償却費と同額の長期前受金戻入額が計上され、長期的には必ず、収支が均衡する仕組みになっている。このため、長期的に「経常収支比率」は100％となる。
「企業債残高対事業規模比率」については、本県事業施設内にて、特殊で高額な設備を必要とする「負荷が高くクロムを含む皮革排水」の処理を行っていることから、投資額が比較的大きくなっている。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</si>
</sst>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0.14000000000000001</c:v>
                </c:pt>
                <c:pt idx="1">
                  <c:v>0.14000000000000001</c:v>
                </c:pt>
                <c:pt idx="2">
                  <c:v>0.13</c:v>
                </c:pt>
                <c:pt idx="3">
                  <c:v>0.06</c:v>
                </c:pt>
                <c:pt idx="4" formatCode="#,##0.00;&quot;△&quot;#,##0.00">
                  <c:v>0</c:v>
                </c:pt>
              </c:numCache>
            </c:numRef>
          </c:val>
          <c:extLst>
            <c:ext xmlns:c16="http://schemas.microsoft.com/office/drawing/2014/chart" uri="{C3380CC4-5D6E-409C-BE32-E72D297353CC}">
              <c16:uniqueId val="{00000000-C9B8-41FF-9959-0A13241BCF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C9B8-41FF-9959-0A13241BCF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66.959999999999994</c:v>
                </c:pt>
                <c:pt idx="1">
                  <c:v>67.400000000000006</c:v>
                </c:pt>
                <c:pt idx="2">
                  <c:v>65.56</c:v>
                </c:pt>
                <c:pt idx="3">
                  <c:v>64.58</c:v>
                </c:pt>
                <c:pt idx="4">
                  <c:v>66.81</c:v>
                </c:pt>
              </c:numCache>
            </c:numRef>
          </c:val>
          <c:extLst>
            <c:ext xmlns:c16="http://schemas.microsoft.com/office/drawing/2014/chart" uri="{C3380CC4-5D6E-409C-BE32-E72D297353CC}">
              <c16:uniqueId val="{00000000-37CC-405B-B2EC-39987D59A0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37CC-405B-B2EC-39987D59A0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97.56</c:v>
                </c:pt>
                <c:pt idx="1">
                  <c:v>98.11</c:v>
                </c:pt>
                <c:pt idx="2">
                  <c:v>97.92</c:v>
                </c:pt>
                <c:pt idx="3">
                  <c:v>98.01</c:v>
                </c:pt>
                <c:pt idx="4">
                  <c:v>98.1</c:v>
                </c:pt>
              </c:numCache>
            </c:numRef>
          </c:val>
          <c:extLst>
            <c:ext xmlns:c16="http://schemas.microsoft.com/office/drawing/2014/chart" uri="{C3380CC4-5D6E-409C-BE32-E72D297353CC}">
              <c16:uniqueId val="{00000000-3244-4E31-8BB1-B2EE8770F9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3244-4E31-8BB1-B2EE8770F9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100.72</c:v>
                </c:pt>
                <c:pt idx="1">
                  <c:v>99.99</c:v>
                </c:pt>
                <c:pt idx="2">
                  <c:v>99.41</c:v>
                </c:pt>
                <c:pt idx="3">
                  <c:v>99.67</c:v>
                </c:pt>
                <c:pt idx="4">
                  <c:v>99.7</c:v>
                </c:pt>
              </c:numCache>
            </c:numRef>
          </c:val>
          <c:extLst>
            <c:ext xmlns:c16="http://schemas.microsoft.com/office/drawing/2014/chart" uri="{C3380CC4-5D6E-409C-BE32-E72D297353CC}">
              <c16:uniqueId val="{00000000-A39D-4D7D-9100-E69F7F8EEC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A39D-4D7D-9100-E69F7F8EEC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11.27</c:v>
                </c:pt>
                <c:pt idx="1">
                  <c:v>16.04</c:v>
                </c:pt>
                <c:pt idx="2">
                  <c:v>19.829999999999998</c:v>
                </c:pt>
                <c:pt idx="3">
                  <c:v>23.92</c:v>
                </c:pt>
                <c:pt idx="4">
                  <c:v>27.85</c:v>
                </c:pt>
              </c:numCache>
            </c:numRef>
          </c:val>
          <c:extLst>
            <c:ext xmlns:c16="http://schemas.microsoft.com/office/drawing/2014/chart" uri="{C3380CC4-5D6E-409C-BE32-E72D297353CC}">
              <c16:uniqueId val="{00000000-D815-4C36-B05B-71EA8AFD93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D815-4C36-B05B-71EA8AFD93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3.4</c:v>
                </c:pt>
                <c:pt idx="3" formatCode="#,##0.00;&quot;△&quot;#,##0.00;&quot;-&quot;">
                  <c:v>3.98</c:v>
                </c:pt>
                <c:pt idx="4" formatCode="#,##0.00;&quot;△&quot;#,##0.00;&quot;-&quot;">
                  <c:v>5.46</c:v>
                </c:pt>
              </c:numCache>
            </c:numRef>
          </c:val>
          <c:extLst>
            <c:ext xmlns:c16="http://schemas.microsoft.com/office/drawing/2014/chart" uri="{C3380CC4-5D6E-409C-BE32-E72D297353CC}">
              <c16:uniqueId val="{00000000-70CF-4969-8E6F-818BFFCC50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70CF-4969-8E6F-818BFFCC50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1-42FD-94DC-C320744A3A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9C31-42FD-94DC-C320744A3A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72.12</c:v>
                </c:pt>
                <c:pt idx="1">
                  <c:v>81.11</c:v>
                </c:pt>
                <c:pt idx="2">
                  <c:v>77.459999999999994</c:v>
                </c:pt>
                <c:pt idx="3">
                  <c:v>79.75</c:v>
                </c:pt>
                <c:pt idx="4">
                  <c:v>89.59</c:v>
                </c:pt>
              </c:numCache>
            </c:numRef>
          </c:val>
          <c:extLst>
            <c:ext xmlns:c16="http://schemas.microsoft.com/office/drawing/2014/chart" uri="{C3380CC4-5D6E-409C-BE32-E72D297353CC}">
              <c16:uniqueId val="{00000000-D774-4CD2-82E3-6EAE5759D4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D774-4CD2-82E3-6EAE5759D4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609.16</c:v>
                </c:pt>
                <c:pt idx="1">
                  <c:v>611.36</c:v>
                </c:pt>
                <c:pt idx="2">
                  <c:v>568.29999999999995</c:v>
                </c:pt>
                <c:pt idx="3">
                  <c:v>516.79999999999995</c:v>
                </c:pt>
                <c:pt idx="4">
                  <c:v>524.61</c:v>
                </c:pt>
              </c:numCache>
            </c:numRef>
          </c:val>
          <c:extLst>
            <c:ext xmlns:c16="http://schemas.microsoft.com/office/drawing/2014/chart" uri="{C3380CC4-5D6E-409C-BE32-E72D297353CC}">
              <c16:uniqueId val="{00000000-0DB4-42FC-A068-B2465FF24F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0DB4-42FC-A068-B2465FF24F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5B-4E1F-B58A-EAD23253C7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5B-4E1F-B58A-EAD23253C7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49.92</c:v>
                </c:pt>
                <c:pt idx="1">
                  <c:v>37.99</c:v>
                </c:pt>
                <c:pt idx="2">
                  <c:v>39.15</c:v>
                </c:pt>
                <c:pt idx="3">
                  <c:v>45.59</c:v>
                </c:pt>
                <c:pt idx="4">
                  <c:v>44.36</c:v>
                </c:pt>
              </c:numCache>
            </c:numRef>
          </c:val>
          <c:extLst>
            <c:ext xmlns:c16="http://schemas.microsoft.com/office/drawing/2014/chart" uri="{C3380CC4-5D6E-409C-BE32-E72D297353CC}">
              <c16:uniqueId val="{00000000-3E66-4544-8049-CB20FA59CA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3E66-4544-8049-CB20FA59CA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兵庫県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流域下水道</v>
      </c>
      <c r="Q8" s="41"/>
      <c r="R8" s="41"/>
      <c r="S8" s="41"/>
      <c r="T8" s="41"/>
      <c r="U8" s="41"/>
      <c r="V8" s="41"/>
      <c r="W8" s="41" t="str">
        <f>データ!L6</f>
        <v>E1</v>
      </c>
      <c r="X8" s="41"/>
      <c r="Y8" s="41"/>
      <c r="Z8" s="41"/>
      <c r="AA8" s="41"/>
      <c r="AB8" s="41"/>
      <c r="AC8" s="41"/>
      <c r="AD8" s="42" t="str">
        <f>データ!$M$6</f>
        <v>非設置</v>
      </c>
      <c r="AE8" s="42"/>
      <c r="AF8" s="42"/>
      <c r="AG8" s="42"/>
      <c r="AH8" s="42"/>
      <c r="AI8" s="42"/>
      <c r="AJ8" s="42"/>
      <c r="AK8" s="3"/>
      <c r="AL8" s="43">
        <f>データ!S6</f>
        <v>5426863</v>
      </c>
      <c r="AM8" s="43"/>
      <c r="AN8" s="43"/>
      <c r="AO8" s="43"/>
      <c r="AP8" s="43"/>
      <c r="AQ8" s="43"/>
      <c r="AR8" s="43"/>
      <c r="AS8" s="43"/>
      <c r="AT8" s="36">
        <f>データ!T6</f>
        <v>557.04999999999995</v>
      </c>
      <c r="AU8" s="36"/>
      <c r="AV8" s="36"/>
      <c r="AW8" s="36"/>
      <c r="AX8" s="36"/>
      <c r="AY8" s="36"/>
      <c r="AZ8" s="36"/>
      <c r="BA8" s="36"/>
      <c r="BB8" s="36">
        <f>データ!U6</f>
        <v>9742.15</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76.3</v>
      </c>
      <c r="J10" s="36"/>
      <c r="K10" s="36"/>
      <c r="L10" s="36"/>
      <c r="M10" s="36"/>
      <c r="N10" s="36"/>
      <c r="O10" s="36"/>
      <c r="P10" s="36">
        <f>データ!P6</f>
        <v>43.06</v>
      </c>
      <c r="Q10" s="36"/>
      <c r="R10" s="36"/>
      <c r="S10" s="36"/>
      <c r="T10" s="36"/>
      <c r="U10" s="36"/>
      <c r="V10" s="36"/>
      <c r="W10" s="36">
        <f>データ!Q6</f>
        <v>103.73</v>
      </c>
      <c r="X10" s="36"/>
      <c r="Y10" s="36"/>
      <c r="Z10" s="36"/>
      <c r="AA10" s="36"/>
      <c r="AB10" s="36"/>
      <c r="AC10" s="36"/>
      <c r="AD10" s="43">
        <f>データ!R6</f>
        <v>0</v>
      </c>
      <c r="AE10" s="43"/>
      <c r="AF10" s="43"/>
      <c r="AG10" s="43"/>
      <c r="AH10" s="43"/>
      <c r="AI10" s="43"/>
      <c r="AJ10" s="43"/>
      <c r="AK10" s="2"/>
      <c r="AL10" s="43">
        <f>データ!V6</f>
        <v>1924800</v>
      </c>
      <c r="AM10" s="43"/>
      <c r="AN10" s="43"/>
      <c r="AO10" s="43"/>
      <c r="AP10" s="43"/>
      <c r="AQ10" s="43"/>
      <c r="AR10" s="43"/>
      <c r="AS10" s="43"/>
      <c r="AT10" s="36">
        <f>データ!W6</f>
        <v>368.43</v>
      </c>
      <c r="AU10" s="36"/>
      <c r="AV10" s="36"/>
      <c r="AW10" s="36"/>
      <c r="AX10" s="36"/>
      <c r="AY10" s="36"/>
      <c r="AZ10" s="36"/>
      <c r="BA10" s="36"/>
      <c r="BB10" s="36">
        <f>データ!X6</f>
        <v>5224.33</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111</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pMvFwH8vkroGd2fQipLia1MB/M4frm+VvuRyHZUL5WubwD7fC6XywiEsn3fNjmFB0QXjg4Tp0+02ilhxVoRJuQ==" saltValue="YSPu1cS5IlwzEO32Pdzq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DF1" workbookViewId="0">
      <selection activeCell="DL11" sqref="DL11"/>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280003</v>
      </c>
      <c r="D6" s="19">
        <f t="shared" si="3"/>
        <v>46</v>
      </c>
      <c r="E6" s="19">
        <f t="shared" si="3"/>
        <v>17</v>
      </c>
      <c r="F6" s="19">
        <f t="shared" si="3"/>
        <v>3</v>
      </c>
      <c r="G6" s="19">
        <f t="shared" si="3"/>
        <v>0</v>
      </c>
      <c r="H6" s="19" t="str">
        <f t="shared" si="3"/>
        <v>兵庫県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76.3</v>
      </c>
      <c r="P6" s="20">
        <f t="shared" si="3"/>
        <v>43.06</v>
      </c>
      <c r="Q6" s="20">
        <f t="shared" si="3"/>
        <v>103.73</v>
      </c>
      <c r="R6" s="20">
        <f t="shared" si="3"/>
        <v>0</v>
      </c>
      <c r="S6" s="20">
        <f t="shared" si="3"/>
        <v>5426863</v>
      </c>
      <c r="T6" s="20">
        <f t="shared" si="3"/>
        <v>557.04999999999995</v>
      </c>
      <c r="U6" s="20">
        <f t="shared" si="3"/>
        <v>9742.15</v>
      </c>
      <c r="V6" s="20">
        <f t="shared" si="3"/>
        <v>1924800</v>
      </c>
      <c r="W6" s="20">
        <f t="shared" si="3"/>
        <v>368.43</v>
      </c>
      <c r="X6" s="20">
        <f t="shared" si="3"/>
        <v>5224.33</v>
      </c>
      <c r="Y6" s="21">
        <f>IF(Y7="",NA(),Y7)</f>
        <v>100.72</v>
      </c>
      <c r="Z6" s="21">
        <f t="shared" ref="Z6:AH6" si="4">IF(Z7="",NA(),Z7)</f>
        <v>99.99</v>
      </c>
      <c r="AA6" s="21">
        <f t="shared" si="4"/>
        <v>99.41</v>
      </c>
      <c r="AB6" s="21">
        <f t="shared" si="4"/>
        <v>99.67</v>
      </c>
      <c r="AC6" s="21">
        <f t="shared" si="4"/>
        <v>99.7</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72.12</v>
      </c>
      <c r="AV6" s="21">
        <f t="shared" ref="AV6:BD6" si="6">IF(AV7="",NA(),AV7)</f>
        <v>81.11</v>
      </c>
      <c r="AW6" s="21">
        <f t="shared" si="6"/>
        <v>77.459999999999994</v>
      </c>
      <c r="AX6" s="21">
        <f t="shared" si="6"/>
        <v>79.75</v>
      </c>
      <c r="AY6" s="21">
        <f t="shared" si="6"/>
        <v>89.59</v>
      </c>
      <c r="AZ6" s="21">
        <f t="shared" si="6"/>
        <v>97.37</v>
      </c>
      <c r="BA6" s="21">
        <f t="shared" si="6"/>
        <v>101.14</v>
      </c>
      <c r="BB6" s="21">
        <f t="shared" si="6"/>
        <v>104.74</v>
      </c>
      <c r="BC6" s="21">
        <f t="shared" si="6"/>
        <v>104.74</v>
      </c>
      <c r="BD6" s="21">
        <f t="shared" si="6"/>
        <v>104.66</v>
      </c>
      <c r="BE6" s="20" t="str">
        <f>IF(BE7="","",IF(BE7="-","【-】","【"&amp;SUBSTITUTE(TEXT(BE7,"#,##0.00"),"-","△")&amp;"】"))</f>
        <v>【104.39】</v>
      </c>
      <c r="BF6" s="21">
        <f>IF(BF7="",NA(),BF7)</f>
        <v>609.16</v>
      </c>
      <c r="BG6" s="21">
        <f t="shared" ref="BG6:BO6" si="7">IF(BG7="",NA(),BG7)</f>
        <v>611.36</v>
      </c>
      <c r="BH6" s="21">
        <f t="shared" si="7"/>
        <v>568.29999999999995</v>
      </c>
      <c r="BI6" s="21">
        <f t="shared" si="7"/>
        <v>516.79999999999995</v>
      </c>
      <c r="BJ6" s="21">
        <f t="shared" si="7"/>
        <v>524.61</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49.92</v>
      </c>
      <c r="CC6" s="21">
        <f t="shared" ref="CC6:CK6" si="9">IF(CC7="",NA(),CC7)</f>
        <v>37.99</v>
      </c>
      <c r="CD6" s="21">
        <f t="shared" si="9"/>
        <v>39.15</v>
      </c>
      <c r="CE6" s="21">
        <f t="shared" si="9"/>
        <v>45.59</v>
      </c>
      <c r="CF6" s="21">
        <f t="shared" si="9"/>
        <v>44.36</v>
      </c>
      <c r="CG6" s="21">
        <f t="shared" si="9"/>
        <v>50.64</v>
      </c>
      <c r="CH6" s="21">
        <f t="shared" si="9"/>
        <v>50.67</v>
      </c>
      <c r="CI6" s="21">
        <f t="shared" si="9"/>
        <v>48.7</v>
      </c>
      <c r="CJ6" s="21">
        <f t="shared" si="9"/>
        <v>52.53</v>
      </c>
      <c r="CK6" s="21">
        <f t="shared" si="9"/>
        <v>52.75</v>
      </c>
      <c r="CL6" s="20" t="str">
        <f>IF(CL7="","",IF(CL7="-","【-】","【"&amp;SUBSTITUTE(TEXT(CL7,"#,##0.00"),"-","△")&amp;"】"))</f>
        <v>【52.93】</v>
      </c>
      <c r="CM6" s="21">
        <f>IF(CM7="",NA(),CM7)</f>
        <v>66.959999999999994</v>
      </c>
      <c r="CN6" s="21">
        <f t="shared" ref="CN6:CV6" si="10">IF(CN7="",NA(),CN7)</f>
        <v>67.400000000000006</v>
      </c>
      <c r="CO6" s="21">
        <f t="shared" si="10"/>
        <v>65.56</v>
      </c>
      <c r="CP6" s="21">
        <f t="shared" si="10"/>
        <v>64.58</v>
      </c>
      <c r="CQ6" s="21">
        <f t="shared" si="10"/>
        <v>66.81</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97.56</v>
      </c>
      <c r="CY6" s="21">
        <f t="shared" ref="CY6:DG6" si="11">IF(CY7="",NA(),CY7)</f>
        <v>98.11</v>
      </c>
      <c r="CZ6" s="21">
        <f t="shared" si="11"/>
        <v>97.92</v>
      </c>
      <c r="DA6" s="21">
        <f t="shared" si="11"/>
        <v>98.01</v>
      </c>
      <c r="DB6" s="21">
        <f t="shared" si="11"/>
        <v>98.1</v>
      </c>
      <c r="DC6" s="21">
        <f t="shared" si="11"/>
        <v>93.21</v>
      </c>
      <c r="DD6" s="21">
        <f t="shared" si="11"/>
        <v>94.01</v>
      </c>
      <c r="DE6" s="21">
        <f t="shared" si="11"/>
        <v>94.14</v>
      </c>
      <c r="DF6" s="21">
        <f t="shared" si="11"/>
        <v>94.02</v>
      </c>
      <c r="DG6" s="21">
        <f t="shared" si="11"/>
        <v>94.43</v>
      </c>
      <c r="DH6" s="20" t="str">
        <f>IF(DH7="","",IF(DH7="-","【-】","【"&amp;SUBSTITUTE(TEXT(DH7,"#,##0.00"),"-","△")&amp;"】"))</f>
        <v>【94.36】</v>
      </c>
      <c r="DI6" s="21">
        <f>IF(DI7="",NA(),DI7)</f>
        <v>11.27</v>
      </c>
      <c r="DJ6" s="21">
        <f t="shared" ref="DJ6:DR6" si="12">IF(DJ7="",NA(),DJ7)</f>
        <v>16.04</v>
      </c>
      <c r="DK6" s="21">
        <f t="shared" si="12"/>
        <v>19.829999999999998</v>
      </c>
      <c r="DL6" s="21">
        <f t="shared" si="12"/>
        <v>23.92</v>
      </c>
      <c r="DM6" s="28">
        <f t="shared" si="12"/>
        <v>27.85</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1">
        <f t="shared" si="13"/>
        <v>3.4</v>
      </c>
      <c r="DW6" s="21">
        <f t="shared" si="13"/>
        <v>3.98</v>
      </c>
      <c r="DX6" s="21">
        <f t="shared" si="13"/>
        <v>5.46</v>
      </c>
      <c r="DY6" s="21">
        <f t="shared" si="13"/>
        <v>1.17</v>
      </c>
      <c r="DZ6" s="21">
        <f t="shared" si="13"/>
        <v>0.93</v>
      </c>
      <c r="EA6" s="21">
        <f t="shared" si="13"/>
        <v>1.04</v>
      </c>
      <c r="EB6" s="21">
        <f t="shared" si="13"/>
        <v>1.26</v>
      </c>
      <c r="EC6" s="21">
        <f t="shared" si="13"/>
        <v>1.64</v>
      </c>
      <c r="ED6" s="20" t="str">
        <f>IF(ED7="","",IF(ED7="-","【-】","【"&amp;SUBSTITUTE(TEXT(ED7,"#,##0.00"),"-","△")&amp;"】"))</f>
        <v>【1.62】</v>
      </c>
      <c r="EE6" s="21">
        <f>IF(EE7="",NA(),EE7)</f>
        <v>0.14000000000000001</v>
      </c>
      <c r="EF6" s="21">
        <f t="shared" ref="EF6:EN6" si="14">IF(EF7="",NA(),EF7)</f>
        <v>0.14000000000000001</v>
      </c>
      <c r="EG6" s="21">
        <f t="shared" si="14"/>
        <v>0.13</v>
      </c>
      <c r="EH6" s="21">
        <f t="shared" si="14"/>
        <v>0.06</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280003</v>
      </c>
      <c r="D7" s="23">
        <v>46</v>
      </c>
      <c r="E7" s="23">
        <v>17</v>
      </c>
      <c r="F7" s="23">
        <v>3</v>
      </c>
      <c r="G7" s="23">
        <v>0</v>
      </c>
      <c r="H7" s="23" t="s">
        <v>95</v>
      </c>
      <c r="I7" s="23" t="s">
        <v>96</v>
      </c>
      <c r="J7" s="23" t="s">
        <v>97</v>
      </c>
      <c r="K7" s="23" t="s">
        <v>98</v>
      </c>
      <c r="L7" s="23" t="s">
        <v>99</v>
      </c>
      <c r="M7" s="23" t="s">
        <v>100</v>
      </c>
      <c r="N7" s="24" t="s">
        <v>101</v>
      </c>
      <c r="O7" s="24">
        <v>76.3</v>
      </c>
      <c r="P7" s="24">
        <v>43.06</v>
      </c>
      <c r="Q7" s="24">
        <v>103.73</v>
      </c>
      <c r="R7" s="24">
        <v>0</v>
      </c>
      <c r="S7" s="24">
        <v>5426863</v>
      </c>
      <c r="T7" s="24">
        <v>557.04999999999995</v>
      </c>
      <c r="U7" s="24">
        <v>9742.15</v>
      </c>
      <c r="V7" s="24">
        <v>1924800</v>
      </c>
      <c r="W7" s="24">
        <v>368.43</v>
      </c>
      <c r="X7" s="24">
        <v>5224.33</v>
      </c>
      <c r="Y7" s="24">
        <v>100.72</v>
      </c>
      <c r="Z7" s="24">
        <v>99.99</v>
      </c>
      <c r="AA7" s="24">
        <v>99.41</v>
      </c>
      <c r="AB7" s="24">
        <v>99.67</v>
      </c>
      <c r="AC7" s="24">
        <v>99.7</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72.12</v>
      </c>
      <c r="AV7" s="24">
        <v>81.11</v>
      </c>
      <c r="AW7" s="24">
        <v>77.459999999999994</v>
      </c>
      <c r="AX7" s="24">
        <v>79.75</v>
      </c>
      <c r="AY7" s="24">
        <v>89.59</v>
      </c>
      <c r="AZ7" s="24">
        <v>97.37</v>
      </c>
      <c r="BA7" s="24">
        <v>101.14</v>
      </c>
      <c r="BB7" s="24">
        <v>104.74</v>
      </c>
      <c r="BC7" s="24">
        <v>104.74</v>
      </c>
      <c r="BD7" s="24">
        <v>104.66</v>
      </c>
      <c r="BE7" s="24">
        <v>104.39</v>
      </c>
      <c r="BF7" s="24">
        <v>609.16</v>
      </c>
      <c r="BG7" s="24">
        <v>611.36</v>
      </c>
      <c r="BH7" s="24">
        <v>568.29999999999995</v>
      </c>
      <c r="BI7" s="24">
        <v>516.79999999999995</v>
      </c>
      <c r="BJ7" s="24">
        <v>524.61</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49.92</v>
      </c>
      <c r="CC7" s="24">
        <v>37.99</v>
      </c>
      <c r="CD7" s="24">
        <v>39.15</v>
      </c>
      <c r="CE7" s="24">
        <v>45.59</v>
      </c>
      <c r="CF7" s="24">
        <v>44.36</v>
      </c>
      <c r="CG7" s="24">
        <v>50.64</v>
      </c>
      <c r="CH7" s="24">
        <v>50.67</v>
      </c>
      <c r="CI7" s="24">
        <v>48.7</v>
      </c>
      <c r="CJ7" s="24">
        <v>52.53</v>
      </c>
      <c r="CK7" s="24">
        <v>52.75</v>
      </c>
      <c r="CL7" s="24">
        <v>52.93</v>
      </c>
      <c r="CM7" s="24">
        <v>66.959999999999994</v>
      </c>
      <c r="CN7" s="24">
        <v>67.400000000000006</v>
      </c>
      <c r="CO7" s="24">
        <v>65.56</v>
      </c>
      <c r="CP7" s="24">
        <v>64.58</v>
      </c>
      <c r="CQ7" s="24">
        <v>66.81</v>
      </c>
      <c r="CR7" s="24">
        <v>67.209999999999994</v>
      </c>
      <c r="CS7" s="24">
        <v>68.2</v>
      </c>
      <c r="CT7" s="24">
        <v>68.05</v>
      </c>
      <c r="CU7" s="24">
        <v>67.099999999999994</v>
      </c>
      <c r="CV7" s="24">
        <v>71.900000000000006</v>
      </c>
      <c r="CW7" s="24">
        <v>71.88</v>
      </c>
      <c r="CX7" s="24">
        <v>97.56</v>
      </c>
      <c r="CY7" s="24">
        <v>98.11</v>
      </c>
      <c r="CZ7" s="24">
        <v>97.92</v>
      </c>
      <c r="DA7" s="24">
        <v>98.01</v>
      </c>
      <c r="DB7" s="24">
        <v>98.1</v>
      </c>
      <c r="DC7" s="24">
        <v>93.21</v>
      </c>
      <c r="DD7" s="24">
        <v>94.01</v>
      </c>
      <c r="DE7" s="24">
        <v>94.14</v>
      </c>
      <c r="DF7" s="24">
        <v>94.02</v>
      </c>
      <c r="DG7" s="24">
        <v>94.43</v>
      </c>
      <c r="DH7" s="24">
        <v>94.36</v>
      </c>
      <c r="DI7" s="24">
        <v>11.27</v>
      </c>
      <c r="DJ7" s="24">
        <v>16.04</v>
      </c>
      <c r="DK7" s="24">
        <v>19.829999999999998</v>
      </c>
      <c r="DL7" s="24">
        <v>23.92</v>
      </c>
      <c r="DM7" s="29">
        <v>27.85</v>
      </c>
      <c r="DN7" s="24">
        <v>39.35</v>
      </c>
      <c r="DO7" s="24">
        <v>31.96</v>
      </c>
      <c r="DP7" s="24">
        <v>34.17</v>
      </c>
      <c r="DQ7" s="24">
        <v>36.770000000000003</v>
      </c>
      <c r="DR7" s="24">
        <v>41.04</v>
      </c>
      <c r="DS7" s="24">
        <v>40.81</v>
      </c>
      <c r="DT7" s="24">
        <v>0</v>
      </c>
      <c r="DU7" s="24">
        <v>0</v>
      </c>
      <c r="DV7" s="24">
        <v>3.4</v>
      </c>
      <c r="DW7" s="24">
        <v>3.98</v>
      </c>
      <c r="DX7" s="24">
        <v>5.46</v>
      </c>
      <c r="DY7" s="24">
        <v>1.17</v>
      </c>
      <c r="DZ7" s="24">
        <v>0.93</v>
      </c>
      <c r="EA7" s="24">
        <v>1.04</v>
      </c>
      <c r="EB7" s="24">
        <v>1.26</v>
      </c>
      <c r="EC7" s="24">
        <v>1.64</v>
      </c>
      <c r="ED7" s="24">
        <v>1.62</v>
      </c>
      <c r="EE7" s="24">
        <v>0.14000000000000001</v>
      </c>
      <c r="EF7" s="24">
        <v>0.14000000000000001</v>
      </c>
      <c r="EG7" s="24">
        <v>0.13</v>
      </c>
      <c r="EH7" s="24">
        <v>0.06</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7631DF6-EDD8-4D9C-8100-36D119579BE1}"/>
</file>

<file path=customXml/itemProps2.xml><?xml version="1.0" encoding="utf-8"?>
<ds:datastoreItem xmlns:ds="http://schemas.openxmlformats.org/officeDocument/2006/customXml" ds:itemID="{9FF624C0-73B5-4337-BA1D-6A5774E8FC72}"/>
</file>

<file path=customXml/itemProps3.xml><?xml version="1.0" encoding="utf-8"?>
<ds:datastoreItem xmlns:ds="http://schemas.openxmlformats.org/officeDocument/2006/customXml" ds:itemID="{26B79BFB-3E55-48FE-98D8-B328496B7E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2025-02-15T05:52:58Z</dcterms:created>
  <dcterms:modified xsi:type="dcterms:W3CDTF">2025-02-15T05:53:07Z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