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A225DACD59C19A68F1FB455F840C7CE465E0EBB" xr6:coauthVersionLast="47" xr6:coauthVersionMax="47" xr10:uidLastSave="{C98FE3C0-4F95-41EF-86C8-CE2D625FD52E}"/>
  <workbookProtection workbookAlgorithmName="SHA-512" workbookHashValue="Y6inFXh3oACOs7xq4QLDItz/jglDs+edLceiTtdT7diUAAjkMUgrENVj4jLy/rIrDKz4o3AFDOZ/4dgReQQnBg==" workbookSaltValue="j1joDiLdbr7uSPS/pO2z7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DS34" i="4" s="1"/>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MO80" i="4"/>
  <c r="LZ80" i="4"/>
  <c r="LK80" i="4"/>
  <c r="KG80" i="4"/>
  <c r="JB80" i="4"/>
  <c r="IM80" i="4"/>
  <c r="HX80" i="4"/>
  <c r="HI80" i="4"/>
  <c r="GT80" i="4"/>
  <c r="DG80" i="4"/>
  <c r="BI80" i="4"/>
  <c r="AT80" i="4"/>
  <c r="AE80" i="4"/>
  <c r="MO79" i="4"/>
  <c r="LZ79" i="4"/>
  <c r="LK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FL55" i="4"/>
  <c r="EH55" i="4"/>
  <c r="DS55" i="4"/>
  <c r="DD55" i="4"/>
  <c r="BI55" i="4"/>
  <c r="AT55" i="4"/>
  <c r="AE55" i="4"/>
  <c r="KF34" i="4"/>
  <c r="IZ34" i="4"/>
  <c r="IK34" i="4"/>
  <c r="HV34" i="4"/>
  <c r="HG34" i="4"/>
  <c r="GR34" i="4"/>
  <c r="FL34" i="4"/>
  <c r="EW34" i="4"/>
  <c r="EH34" i="4"/>
  <c r="BI34" i="4"/>
  <c r="AT34" i="4"/>
  <c r="AE34" i="4"/>
  <c r="MN33" i="4"/>
  <c r="LY33" i="4"/>
  <c r="LJ33" i="4"/>
  <c r="KU33" i="4"/>
  <c r="KF33" i="4"/>
  <c r="IK33" i="4"/>
  <c r="HV33" i="4"/>
  <c r="HG33" i="4"/>
  <c r="GR33" i="4"/>
  <c r="DS33" i="4"/>
  <c r="DD33" i="4"/>
  <c r="BI33" i="4"/>
  <c r="AT33" i="4"/>
  <c r="AE33" i="4"/>
  <c r="LP12" i="4"/>
  <c r="CN12" i="4"/>
  <c r="EG10" i="4"/>
  <c r="CN10" i="4"/>
  <c r="AU10" i="4"/>
  <c r="JW8" i="4"/>
  <c r="ID8" i="4"/>
  <c r="EG8" i="4"/>
  <c r="CN8" i="4"/>
  <c r="AU8" i="4"/>
  <c r="B8" i="4"/>
  <c r="BX78" i="4" l="1"/>
  <c r="BX54" i="4"/>
  <c r="BX32" i="4"/>
  <c r="MO78" i="4"/>
  <c r="MN54" i="4"/>
  <c r="MN32" i="4"/>
  <c r="JB78" i="4"/>
  <c r="IZ54" i="4"/>
  <c r="IZ32" i="4"/>
  <c r="FO78" i="4"/>
  <c r="FL54" i="4"/>
  <c r="FL32" i="4"/>
  <c r="C11" i="5"/>
  <c r="D11" i="5"/>
  <c r="E11" i="5"/>
  <c r="B11" i="5"/>
  <c r="DD54" i="4" l="1"/>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32" i="4"/>
  <c r="LK78" i="4"/>
  <c r="LJ54" i="4"/>
  <c r="LJ32" i="4"/>
  <c r="AT54" i="4"/>
  <c r="KV78" i="4"/>
  <c r="KU54" i="4"/>
  <c r="KU32" i="4"/>
  <c r="HI78" i="4"/>
  <c r="HG54" i="4"/>
  <c r="HG32" i="4"/>
  <c r="DV78" i="4"/>
  <c r="DS54" i="4"/>
  <c r="DS32" i="4"/>
  <c r="AE78" i="4"/>
  <c r="AE54" i="4"/>
  <c r="AE32" i="4"/>
</calcChain>
</file>

<file path=xl/sharedStrings.xml><?xml version="1.0" encoding="utf-8"?>
<sst xmlns="http://schemas.openxmlformats.org/spreadsheetml/2006/main" count="341" uniqueCount="187">
  <si>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</si>
  <si>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</si>
  <si>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</si>
  <si>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</si>
  <si>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</si>
  <si>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</si>
  <si>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</si>
  <si>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</si>
  <si>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</si>
  <si>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</si>
  <si>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</si>
  <si>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</si>
  <si>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</si>
  <si>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</si>
  <si>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</si>
  <si>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</si>
  <si>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</si>
  <si>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</si>
  <si>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</si>
  <si>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</si>
  <si>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</si>
  <si>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</si>
  <si>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</si>
  <si>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</si>
  <si>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</si>
  <si>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</si>
  <si>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</si>
  <si>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</si>
  <si>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</si>
  <si>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</si>
  <si>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</si>
  <si>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</si>
  <si>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</si>
  <si>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</si>
  <si>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</si>
  <si>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</si>
  <si>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</si>
  <si>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</si>
  <si>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</si>
  <si>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</si>
  <si>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</si>
  <si>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</si>
  <si>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</si>
  <si>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</si>
  <si>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</si>
  <si>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</si>
  <si>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</si>
  <si>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</si>
  <si>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</si>
  <si>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</si>
  <si>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</si>
  <si>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</si>
  <si>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</si>
  <si>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</si>
  <si>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</si>
  <si>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</si>
  <si>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</si>
  <si>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</si>
  <si>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</si>
  <si>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</si>
  <si>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</si>
  <si>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</si>
  <si>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</si>
  <si>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</si>
  <si>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</si>
  <si>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</si>
  <si>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</si>
  <si>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</si>
  <si>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</si>
  <si>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</si>
  <si>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</si>
  <si>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</si>
  <si>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</si>
  <si>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</si>
  <si>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</si>
  <si>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</si>
  <si>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</si>
  <si>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</si>
  <si>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</si>
  <si>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</si>
  <si>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</si>
  <si>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</si>
  <si>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</si>
  <si>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</si>
  <si>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</si>
  <si>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</si>
  <si>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</si>
  <si>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</si>
  <si>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</si>
  <si>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</si>
  <si>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</si>
  <si>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</si>
  <si>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</si>
  <si>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</si>
  <si>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</si>
  <si>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</si>
  <si>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</si>
  <si>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</si>
  <si>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</si>
  <si>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</si>
  <si>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</si>
  <si>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</si>
  <si>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</si>
  <si>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</si>
  <si>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</si>
  <si>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</si>
  <si>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</si>
  <si>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</si>
  <si>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</si>
  <si>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</si>
  <si>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</si>
  <si>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</si>
  <si>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</si>
  <si>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</si>
  <si>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</si>
  <si>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</si>
  <si>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</si>
  <si>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</si>
  <si>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</si>
  <si>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</si>
  <si>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</si>
  <si>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</si>
  <si>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</si>
  <si>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</si>
  <si>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</si>
  <si>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</si>
  <si>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</si>
  <si>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</si>
  <si>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</si>
  <si>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</si>
  <si>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</si>
  <si>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</si>
  <si>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</si>
  <si>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</si>
  <si>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</si>
  <si>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</si>
  <si>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</si>
  <si>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</si>
  <si>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</si>
  <si>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</si>
  <si>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</si>
  <si>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</si>
  <si>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</si>
  <si>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</si>
  <si>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</si>
  <si>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</si>
  <si>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</si>
  <si>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</si>
  <si>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</si>
  <si>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</si>
  <si>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</si>
  <si>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</si>
  <si>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</si>
  <si>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</si>
  <si>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</si>
  <si>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</si>
  <si>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</si>
  <si>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</si>
  <si>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</si>
  <si>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</si>
  <si>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</si>
  <si>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</si>
  <si>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</si>
  <si>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</si>
  <si>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</si>
  <si>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</si>
  <si>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</si>
  <si>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</si>
  <si>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</si>
  <si>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</si>
  <si>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</si>
  <si>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</si>
  <si>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</si>
  <si>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</si>
  <si>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</si>
  <si>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</si>
  <si>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</si>
  <si>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</si>
  <si>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</si>
  <si>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</si>
  <si>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</si>
  <si>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</si>
  <si>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</si>
  <si>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</si>
  <si>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平成25年度の新築移転から有形固定資産減価償却率、器械備品減価償却率は年々増加しており、旧病院から引き続いて使用している医療機器については順次更新の必要がある。移転時に購入した器械備品についても耐用年数に達した機器がほとんどである。建物設備の修繕も年々増加傾向にあるため、今後は医療機能への影響も勘案しながら計画的に更新等を進めることとしている。</t>
    <rPh sb="36" eb="38">
      <t>ネンネン</t>
    </rPh>
    <rPh sb="38" eb="40">
      <t>ゾウカ</t>
    </rPh>
    <rPh sb="45" eb="46">
      <t>キュウ</t>
    </rPh>
    <rPh sb="46" eb="48">
      <t>ビョウイン</t>
    </rPh>
    <rPh sb="50" eb="51">
      <t>ヒ</t>
    </rPh>
    <rPh sb="52" eb="53">
      <t>ツヅ</t>
    </rPh>
    <rPh sb="55" eb="57">
      <t>シヨウ</t>
    </rPh>
    <rPh sb="61" eb="63">
      <t>イリョウ</t>
    </rPh>
    <rPh sb="63" eb="65">
      <t>キキ</t>
    </rPh>
    <rPh sb="70" eb="72">
      <t>ジュンジ</t>
    </rPh>
    <rPh sb="72" eb="74">
      <t>コウシン</t>
    </rPh>
    <rPh sb="75" eb="77">
      <t>ヒツヨウ</t>
    </rPh>
    <rPh sb="81" eb="84">
      <t>イテンジ</t>
    </rPh>
    <rPh sb="85" eb="87">
      <t>コウニュウ</t>
    </rPh>
    <rPh sb="89" eb="91">
      <t>キカイ</t>
    </rPh>
    <rPh sb="91" eb="93">
      <t>ビヒン</t>
    </rPh>
    <rPh sb="98" eb="100">
      <t>タイヨウ</t>
    </rPh>
    <rPh sb="100" eb="102">
      <t>ネンスウ</t>
    </rPh>
    <rPh sb="103" eb="104">
      <t>タッ</t>
    </rPh>
    <rPh sb="106" eb="108">
      <t>キキ</t>
    </rPh>
    <rPh sb="117" eb="119">
      <t>タテモノ</t>
    </rPh>
    <rPh sb="119" eb="121">
      <t>セツビ</t>
    </rPh>
    <rPh sb="122" eb="124">
      <t>シュウゼン</t>
    </rPh>
    <rPh sb="125" eb="127">
      <t>ネンネン</t>
    </rPh>
    <rPh sb="127" eb="129">
      <t>ゾウカ</t>
    </rPh>
    <rPh sb="129" eb="131">
      <t>ケイコウ</t>
    </rPh>
    <rPh sb="140" eb="142">
      <t>イリョウ</t>
    </rPh>
    <rPh sb="142" eb="144">
      <t>キノウ</t>
    </rPh>
    <rPh sb="146" eb="148">
      <t>エイキョウ</t>
    </rPh>
    <rPh sb="149" eb="151">
      <t>カンアン</t>
    </rPh>
    <phoneticPr fontId="5"/>
  </si>
  <si>
    <t>　令和５年度は、新型コロナウィルス感染症患者受入れに伴う入院病床の確保、病床調整、手術制限等はあったが病床利用率の増加により、医業収益は増加したが、高額な薬品や診療材料の使用量の増加等に伴い材料費比率は高い水準となっている。
　今後も診療機能の充実、地域医療連携及び医療・介護連携の推進による患者確保、新たな施設基準の取得等に努めるとともに、業務の効率化や材料費の節減等経営改善を図り､累積欠損金解消に向けた取組みを進める｡</t>
    <rPh sb="1" eb="3">
      <t>レイワ</t>
    </rPh>
    <rPh sb="20" eb="22">
      <t>カンジャ</t>
    </rPh>
    <rPh sb="22" eb="24">
      <t>ウケイ</t>
    </rPh>
    <rPh sb="26" eb="27">
      <t>トモナ</t>
    </rPh>
    <rPh sb="28" eb="30">
      <t>ニュウイン</t>
    </rPh>
    <rPh sb="30" eb="32">
      <t>ビョウショウ</t>
    </rPh>
    <rPh sb="33" eb="35">
      <t>カクホ</t>
    </rPh>
    <rPh sb="36" eb="38">
      <t>ビョウショウ</t>
    </rPh>
    <rPh sb="38" eb="40">
      <t>チョウセイ</t>
    </rPh>
    <rPh sb="41" eb="43">
      <t>シュジュツ</t>
    </rPh>
    <rPh sb="43" eb="45">
      <t>セイゲン</t>
    </rPh>
    <rPh sb="45" eb="46">
      <t>トウ</t>
    </rPh>
    <rPh sb="57" eb="59">
      <t>ゾウカ</t>
    </rPh>
    <rPh sb="63" eb="65">
      <t>イギョウ</t>
    </rPh>
    <rPh sb="65" eb="67">
      <t>シュウエキ</t>
    </rPh>
    <rPh sb="68" eb="70">
      <t>ゾウカ</t>
    </rPh>
    <rPh sb="74" eb="76">
      <t>コウガク</t>
    </rPh>
    <rPh sb="77" eb="79">
      <t>ヤクヒン</t>
    </rPh>
    <rPh sb="80" eb="82">
      <t>シンリョウ</t>
    </rPh>
    <rPh sb="82" eb="84">
      <t>ザイリョウ</t>
    </rPh>
    <rPh sb="91" eb="92">
      <t>トウ</t>
    </rPh>
    <rPh sb="93" eb="94">
      <t>トモナ</t>
    </rPh>
    <rPh sb="95" eb="97">
      <t>ザイリョウ</t>
    </rPh>
    <rPh sb="97" eb="98">
      <t>ヒ</t>
    </rPh>
    <rPh sb="98" eb="100">
      <t>ヒリツ</t>
    </rPh>
    <rPh sb="101" eb="102">
      <t>タカ</t>
    </rPh>
    <rPh sb="103" eb="105">
      <t>スイジュン</t>
    </rPh>
    <rPh sb="114" eb="116">
      <t>コンゴ</t>
    </rPh>
    <rPh sb="117" eb="119">
      <t>シンリョウ</t>
    </rPh>
    <rPh sb="119" eb="121">
      <t>キノウ</t>
    </rPh>
    <rPh sb="122" eb="124">
      <t>ジュウジツ</t>
    </rPh>
    <rPh sb="125" eb="127">
      <t>チイキ</t>
    </rPh>
    <rPh sb="127" eb="129">
      <t>イリョウ</t>
    </rPh>
    <rPh sb="129" eb="131">
      <t>レンケイ</t>
    </rPh>
    <rPh sb="131" eb="132">
      <t>オヨ</t>
    </rPh>
    <rPh sb="133" eb="135">
      <t>イリョウ</t>
    </rPh>
    <rPh sb="136" eb="138">
      <t>カイゴ</t>
    </rPh>
    <rPh sb="138" eb="140">
      <t>レンケイ</t>
    </rPh>
    <rPh sb="141" eb="143">
      <t>スイシン</t>
    </rPh>
    <rPh sb="146" eb="148">
      <t>カンジャ</t>
    </rPh>
    <rPh sb="148" eb="150">
      <t>カクホ</t>
    </rPh>
    <rPh sb="151" eb="152">
      <t>アラ</t>
    </rPh>
    <rPh sb="154" eb="156">
      <t>シセツ</t>
    </rPh>
    <rPh sb="156" eb="158">
      <t>キジュン</t>
    </rPh>
    <rPh sb="159" eb="161">
      <t>シュトク</t>
    </rPh>
    <rPh sb="161" eb="162">
      <t>トウ</t>
    </rPh>
    <rPh sb="163" eb="164">
      <t>ツト</t>
    </rPh>
    <phoneticPr fontId="5"/>
  </si>
  <si>
    <t>　淡路圏域の基幹病院として新型コロナウィルス感染症患者の受入れ等に対応しつつ、黒字経営の継続を目標に更なる経営改善に務める。今後も診療機能の充実、地域医療連携の強化、適正な診療報酬請求等による収入確保、働き方改革による業務の効率化及び適正な人員配置、後発医薬品への切替えや診療材料の購入価格適正化による材料費比率の改善を図り、より安定した経営と持続可能な経営基盤の確立を目指す。
　また、高齢化が進む淡路圏域において、今後も高度専門・特殊医療を中心とした政策医療を効果的、効率的に提供していく。</t>
    <rPh sb="1" eb="3">
      <t>アワジ</t>
    </rPh>
    <rPh sb="3" eb="5">
      <t>ケンイキ</t>
    </rPh>
    <rPh sb="6" eb="8">
      <t>キカン</t>
    </rPh>
    <rPh sb="8" eb="10">
      <t>ビョウイン</t>
    </rPh>
    <rPh sb="13" eb="15">
      <t>シンガタ</t>
    </rPh>
    <rPh sb="22" eb="25">
      <t>カンセンショウ</t>
    </rPh>
    <rPh sb="25" eb="27">
      <t>カンジャ</t>
    </rPh>
    <rPh sb="28" eb="30">
      <t>ウケイ</t>
    </rPh>
    <rPh sb="31" eb="32">
      <t>トウ</t>
    </rPh>
    <rPh sb="33" eb="35">
      <t>タイオウ</t>
    </rPh>
    <rPh sb="39" eb="41">
      <t>クロジ</t>
    </rPh>
    <rPh sb="41" eb="43">
      <t>ケイエイ</t>
    </rPh>
    <rPh sb="44" eb="46">
      <t>ケイゾク</t>
    </rPh>
    <rPh sb="47" eb="49">
      <t>モクヒョウ</t>
    </rPh>
    <rPh sb="50" eb="51">
      <t>サラ</t>
    </rPh>
    <rPh sb="53" eb="55">
      <t>ケイエイ</t>
    </rPh>
    <rPh sb="55" eb="57">
      <t>カイゼン</t>
    </rPh>
    <rPh sb="58" eb="59">
      <t>ツト</t>
    </rPh>
    <rPh sb="62" eb="64">
      <t>コンゴ</t>
    </rPh>
    <rPh sb="65" eb="67">
      <t>シンリョウ</t>
    </rPh>
    <rPh sb="67" eb="69">
      <t>キノウ</t>
    </rPh>
    <rPh sb="70" eb="72">
      <t>ジュウジツ</t>
    </rPh>
    <rPh sb="83" eb="85">
      <t>テキセイ</t>
    </rPh>
    <rPh sb="86" eb="88">
      <t>シンリョウ</t>
    </rPh>
    <rPh sb="88" eb="90">
      <t>ホウシュウ</t>
    </rPh>
    <rPh sb="90" eb="92">
      <t>セイキュウ</t>
    </rPh>
    <rPh sb="92" eb="93">
      <t>トウ</t>
    </rPh>
    <rPh sb="101" eb="102">
      <t>ハタラ</t>
    </rPh>
    <rPh sb="103" eb="106">
      <t>カタカイカク</t>
    </rPh>
    <rPh sb="109" eb="111">
      <t>ギョウム</t>
    </rPh>
    <rPh sb="112" eb="115">
      <t>コウリツカ</t>
    </rPh>
    <rPh sb="115" eb="116">
      <t>オヨ</t>
    </rPh>
    <rPh sb="117" eb="119">
      <t>テキセイ</t>
    </rPh>
    <rPh sb="132" eb="134">
      <t>キリカ</t>
    </rPh>
    <rPh sb="136" eb="138">
      <t>シンリョウ</t>
    </rPh>
    <rPh sb="138" eb="140">
      <t>ザイリョウ</t>
    </rPh>
    <rPh sb="141" eb="143">
      <t>コウニュウ</t>
    </rPh>
    <rPh sb="143" eb="145">
      <t>カカク</t>
    </rPh>
    <rPh sb="145" eb="148">
      <t>テキセイカ</t>
    </rPh>
    <rPh sb="165" eb="167">
      <t>アンテイ</t>
    </rPh>
    <rPh sb="169" eb="171">
      <t>ケイエイ</t>
    </rPh>
    <rPh sb="185" eb="187">
      <t>メザ</t>
    </rPh>
    <rPh sb="200" eb="202">
      <t>アワジ</t>
    </rPh>
    <rPh sb="202" eb="204">
      <t>ケンイキ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</si>
</sst>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82.6</c:v>
                </c:pt>
                <c:pt idx="1">
                  <c:v>70.599999999999994</c:v>
                </c:pt>
                <c:pt idx="2">
                  <c:v>71.2</c:v>
                </c:pt>
                <c:pt idx="3">
                  <c:v>75.400000000000006</c:v>
                </c:pt>
                <c:pt idx="4">
                  <c:v>77.900000000000006</c:v>
                </c:pt>
              </c:numCache>
            </c:numRef>
          </c:val>
          <c:extLst>
            <c:ext xmlns:c16="http://schemas.microsoft.com/office/drawing/2014/chart" uri="{C3380CC4-5D6E-409C-BE32-E72D297353CC}">
              <c16:uniqueId val="{00000000-EC6B-4035-8AC5-1942FFD036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EC6B-4035-8AC5-1942FFD036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87.8</c:v>
                </c:pt>
                <c:pt idx="1">
                  <c:v>81.2</c:v>
                </c:pt>
                <c:pt idx="2">
                  <c:v>84.3</c:v>
                </c:pt>
                <c:pt idx="3">
                  <c:v>85.6</c:v>
                </c:pt>
                <c:pt idx="4">
                  <c:v>86.1</c:v>
                </c:pt>
              </c:numCache>
            </c:numRef>
          </c:val>
          <c:extLst>
            <c:ext xmlns:c16="http://schemas.microsoft.com/office/drawing/2014/chart" uri="{C3380CC4-5D6E-409C-BE32-E72D297353CC}">
              <c16:uniqueId val="{00000000-5352-424D-AECB-E66F191290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352-424D-AECB-E66F191290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90.5</c:v>
                </c:pt>
                <c:pt idx="1">
                  <c:v>84</c:v>
                </c:pt>
                <c:pt idx="2">
                  <c:v>86.9</c:v>
                </c:pt>
                <c:pt idx="3">
                  <c:v>88.2</c:v>
                </c:pt>
                <c:pt idx="4">
                  <c:v>88.6</c:v>
                </c:pt>
              </c:numCache>
            </c:numRef>
          </c:val>
          <c:extLst>
            <c:ext xmlns:c16="http://schemas.microsoft.com/office/drawing/2014/chart" uri="{C3380CC4-5D6E-409C-BE32-E72D297353CC}">
              <c16:uniqueId val="{00000000-E147-4E97-9D86-EA070C7DA3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E147-4E97-9D86-EA070C7DA3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102.2</c:v>
                </c:pt>
                <c:pt idx="2">
                  <c:v>104.8</c:v>
                </c:pt>
                <c:pt idx="3">
                  <c:v>100.6</c:v>
                </c:pt>
                <c:pt idx="4">
                  <c:v>97.2</c:v>
                </c:pt>
              </c:numCache>
            </c:numRef>
          </c:val>
          <c:extLst>
            <c:ext xmlns:c16="http://schemas.microsoft.com/office/drawing/2014/chart" uri="{C3380CC4-5D6E-409C-BE32-E72D297353CC}">
              <c16:uniqueId val="{00000000-EA7C-48E7-BE61-B36CB39113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EA7C-48E7-BE61-B36CB39113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c:v>
                </c:pt>
                <c:pt idx="1">
                  <c:v>41.7</c:v>
                </c:pt>
                <c:pt idx="2">
                  <c:v>44.5</c:v>
                </c:pt>
                <c:pt idx="3">
                  <c:v>48.8</c:v>
                </c:pt>
                <c:pt idx="4">
                  <c:v>51.2</c:v>
                </c:pt>
              </c:numCache>
            </c:numRef>
          </c:val>
          <c:extLst>
            <c:ext xmlns:c16="http://schemas.microsoft.com/office/drawing/2014/chart" uri="{C3380CC4-5D6E-409C-BE32-E72D297353CC}">
              <c16:uniqueId val="{00000000-3A39-4EC8-B961-E85234A62B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3A39-4EC8-B961-E85234A62B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72.900000000000006</c:v>
                </c:pt>
                <c:pt idx="1">
                  <c:v>62</c:v>
                </c:pt>
                <c:pt idx="2">
                  <c:v>62.9</c:v>
                </c:pt>
                <c:pt idx="3">
                  <c:v>67.599999999999994</c:v>
                </c:pt>
                <c:pt idx="4">
                  <c:v>67.2</c:v>
                </c:pt>
              </c:numCache>
            </c:numRef>
          </c:val>
          <c:extLst>
            <c:ext xmlns:c16="http://schemas.microsoft.com/office/drawing/2014/chart" uri="{C3380CC4-5D6E-409C-BE32-E72D297353CC}">
              <c16:uniqueId val="{00000000-0741-4D80-8766-D3A28F82A8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0741-4D80-8766-D3A28F82A8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40753098</c:v>
                </c:pt>
                <c:pt idx="1">
                  <c:v>43079159</c:v>
                </c:pt>
                <c:pt idx="2">
                  <c:v>43540342</c:v>
                </c:pt>
                <c:pt idx="3">
                  <c:v>43603175</c:v>
                </c:pt>
                <c:pt idx="4">
                  <c:v>44206590</c:v>
                </c:pt>
              </c:numCache>
            </c:numRef>
          </c:val>
          <c:extLst>
            <c:ext xmlns:c16="http://schemas.microsoft.com/office/drawing/2014/chart" uri="{C3380CC4-5D6E-409C-BE32-E72D297353CC}">
              <c16:uniqueId val="{00000000-DE99-4C71-89FA-DF66026990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DE99-4C71-89FA-DF66026990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28.3</c:v>
                </c:pt>
                <c:pt idx="2">
                  <c:v>29.2</c:v>
                </c:pt>
                <c:pt idx="3">
                  <c:v>29.4</c:v>
                </c:pt>
                <c:pt idx="4">
                  <c:v>30.5</c:v>
                </c:pt>
              </c:numCache>
            </c:numRef>
          </c:val>
          <c:extLst>
            <c:ext xmlns:c16="http://schemas.microsoft.com/office/drawing/2014/chart" uri="{C3380CC4-5D6E-409C-BE32-E72D297353CC}">
              <c16:uniqueId val="{00000000-3BE3-4FFD-8C9D-E0E63F67D3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BE3-4FFD-8C9D-E0E63F67D3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56.8</c:v>
                </c:pt>
                <c:pt idx="1">
                  <c:v>65</c:v>
                </c:pt>
                <c:pt idx="2">
                  <c:v>60.8</c:v>
                </c:pt>
                <c:pt idx="3">
                  <c:v>59.3</c:v>
                </c:pt>
                <c:pt idx="4">
                  <c:v>56.4</c:v>
                </c:pt>
              </c:numCache>
            </c:numRef>
          </c:val>
          <c:extLst>
            <c:ext xmlns:c16="http://schemas.microsoft.com/office/drawing/2014/chart" uri="{C3380CC4-5D6E-409C-BE32-E72D297353CC}">
              <c16:uniqueId val="{00000000-9E3F-4D8E-8D7C-B3B3803327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E3F-4D8E-8D7C-B3B3803327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25573</c:v>
                </c:pt>
                <c:pt idx="1">
                  <c:v>15620</c:v>
                </c:pt>
                <c:pt idx="2">
                  <c:v>16598</c:v>
                </c:pt>
                <c:pt idx="3">
                  <c:v>17163</c:v>
                </c:pt>
                <c:pt idx="4">
                  <c:v>17661</c:v>
                </c:pt>
              </c:numCache>
            </c:numRef>
          </c:val>
          <c:extLst>
            <c:ext xmlns:c16="http://schemas.microsoft.com/office/drawing/2014/chart" uri="{C3380CC4-5D6E-409C-BE32-E72D297353CC}">
              <c16:uniqueId val="{00000000-9446-4EA5-BE01-6D6EBD6AE4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9446-4EA5-BE01-6D6EBD6AE4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68398</c:v>
                </c:pt>
                <c:pt idx="1">
                  <c:v>73407</c:v>
                </c:pt>
                <c:pt idx="2">
                  <c:v>77659</c:v>
                </c:pt>
                <c:pt idx="3">
                  <c:v>77472</c:v>
                </c:pt>
                <c:pt idx="4">
                  <c:v>77329</c:v>
                </c:pt>
              </c:numCache>
            </c:numRef>
          </c:val>
          <c:extLst>
            <c:ext xmlns:c16="http://schemas.microsoft.com/office/drawing/2014/chart" uri="{C3380CC4-5D6E-409C-BE32-E72D297353CC}">
              <c16:uniqueId val="{00000000-B8E8-4C1C-A763-89016DCB77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B8E8-4C1C-A763-89016DCB77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15.1</c:v>
                </c:pt>
                <c:pt idx="1">
                  <c:v>21.3</c:v>
                </c:pt>
                <c:pt idx="2">
                  <c:v>11.4</c:v>
                </c:pt>
                <c:pt idx="3">
                  <c:v>10.1</c:v>
                </c:pt>
                <c:pt idx="4">
                  <c:v>13.4</c:v>
                </c:pt>
              </c:numCache>
            </c:numRef>
          </c:val>
          <c:extLst>
            <c:ext xmlns:c16="http://schemas.microsoft.com/office/drawing/2014/chart" uri="{C3380CC4-5D6E-409C-BE32-E72D297353CC}">
              <c16:uniqueId val="{00000000-CAF7-479B-815B-52D02C725B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CAF7-479B-815B-52D02C725B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淡路医療センター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377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15</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45</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441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5426863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35005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377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377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104.8</v>
      </c>
      <c r="AU33" s="129"/>
      <c r="AV33" s="129"/>
      <c r="AW33" s="129"/>
      <c r="AX33" s="129"/>
      <c r="AY33" s="129"/>
      <c r="AZ33" s="129"/>
      <c r="BA33" s="129"/>
      <c r="BB33" s="129"/>
      <c r="BC33" s="129"/>
      <c r="BD33" s="129"/>
      <c r="BE33" s="129"/>
      <c r="BF33" s="129"/>
      <c r="BG33" s="129"/>
      <c r="BH33" s="130"/>
      <c r="BI33" s="128">
        <f>データ!AL7</f>
        <v>100.6</v>
      </c>
      <c r="BJ33" s="129"/>
      <c r="BK33" s="129"/>
      <c r="BL33" s="129"/>
      <c r="BM33" s="129"/>
      <c r="BN33" s="129"/>
      <c r="BO33" s="129"/>
      <c r="BP33" s="129"/>
      <c r="BQ33" s="129"/>
      <c r="BR33" s="129"/>
      <c r="BS33" s="129"/>
      <c r="BT33" s="129"/>
      <c r="BU33" s="129"/>
      <c r="BV33" s="129"/>
      <c r="BW33" s="130"/>
      <c r="BX33" s="128">
        <f>データ!AM7</f>
        <v>97.2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90.5</v>
      </c>
      <c r="DE33" s="129"/>
      <c r="DF33" s="129"/>
      <c r="DG33" s="129"/>
      <c r="DH33" s="129"/>
      <c r="DI33" s="129"/>
      <c r="DJ33" s="129"/>
      <c r="DK33" s="129"/>
      <c r="DL33" s="129"/>
      <c r="DM33" s="129"/>
      <c r="DN33" s="129"/>
      <c r="DO33" s="129"/>
      <c r="DP33" s="129"/>
      <c r="DQ33" s="129"/>
      <c r="DR33" s="130"/>
      <c r="DS33" s="128">
        <f>データ!AU7</f>
        <v>84</v>
      </c>
      <c r="DT33" s="129"/>
      <c r="DU33" s="129"/>
      <c r="DV33" s="129"/>
      <c r="DW33" s="129"/>
      <c r="DX33" s="129"/>
      <c r="DY33" s="129"/>
      <c r="DZ33" s="129"/>
      <c r="EA33" s="129"/>
      <c r="EB33" s="129"/>
      <c r="EC33" s="129"/>
      <c r="ED33" s="129"/>
      <c r="EE33" s="129"/>
      <c r="EF33" s="129"/>
      <c r="EG33" s="130"/>
      <c r="EH33" s="128">
        <f>データ!AV7</f>
        <v>86.9</v>
      </c>
      <c r="EI33" s="129"/>
      <c r="EJ33" s="129"/>
      <c r="EK33" s="129"/>
      <c r="EL33" s="129"/>
      <c r="EM33" s="129"/>
      <c r="EN33" s="129"/>
      <c r="EO33" s="129"/>
      <c r="EP33" s="129"/>
      <c r="EQ33" s="129"/>
      <c r="ER33" s="129"/>
      <c r="ES33" s="129"/>
      <c r="ET33" s="129"/>
      <c r="EU33" s="129"/>
      <c r="EV33" s="130"/>
      <c r="EW33" s="128">
        <f>データ!AW7</f>
        <v>88.2</v>
      </c>
      <c r="EX33" s="129"/>
      <c r="EY33" s="129"/>
      <c r="EZ33" s="129"/>
      <c r="FA33" s="129"/>
      <c r="FB33" s="129"/>
      <c r="FC33" s="129"/>
      <c r="FD33" s="129"/>
      <c r="FE33" s="129"/>
      <c r="FF33" s="129"/>
      <c r="FG33" s="129"/>
      <c r="FH33" s="129"/>
      <c r="FI33" s="129"/>
      <c r="FJ33" s="129"/>
      <c r="FK33" s="130"/>
      <c r="FL33" s="128">
        <f>データ!AX7</f>
        <v>88.6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87.8</v>
      </c>
      <c r="GS33" s="129"/>
      <c r="GT33" s="129"/>
      <c r="GU33" s="129"/>
      <c r="GV33" s="129"/>
      <c r="GW33" s="129"/>
      <c r="GX33" s="129"/>
      <c r="GY33" s="129"/>
      <c r="GZ33" s="129"/>
      <c r="HA33" s="129"/>
      <c r="HB33" s="129"/>
      <c r="HC33" s="129"/>
      <c r="HD33" s="129"/>
      <c r="HE33" s="129"/>
      <c r="HF33" s="130"/>
      <c r="HG33" s="128">
        <f>データ!BF7</f>
        <v>81.2</v>
      </c>
      <c r="HH33" s="129"/>
      <c r="HI33" s="129"/>
      <c r="HJ33" s="129"/>
      <c r="HK33" s="129"/>
      <c r="HL33" s="129"/>
      <c r="HM33" s="129"/>
      <c r="HN33" s="129"/>
      <c r="HO33" s="129"/>
      <c r="HP33" s="129"/>
      <c r="HQ33" s="129"/>
      <c r="HR33" s="129"/>
      <c r="HS33" s="129"/>
      <c r="HT33" s="129"/>
      <c r="HU33" s="130"/>
      <c r="HV33" s="128">
        <f>データ!BG7</f>
        <v>84.3</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70.599999999999994</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75.400000000000006</v>
      </c>
      <c r="LZ33" s="129"/>
      <c r="MA33" s="129"/>
      <c r="MB33" s="129"/>
      <c r="MC33" s="129"/>
      <c r="MD33" s="129"/>
      <c r="ME33" s="129"/>
      <c r="MF33" s="129"/>
      <c r="MG33" s="129"/>
      <c r="MH33" s="129"/>
      <c r="MI33" s="129"/>
      <c r="MJ33" s="129"/>
      <c r="MK33" s="129"/>
      <c r="ML33" s="129"/>
      <c r="MM33" s="130"/>
      <c r="MN33" s="128">
        <f>データ!BT7</f>
        <v>77.900000000000006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68398</v>
      </c>
      <c r="Q55" s="144"/>
      <c r="R55" s="144"/>
      <c r="S55" s="144"/>
      <c r="T55" s="144"/>
      <c r="U55" s="144"/>
      <c r="V55" s="144"/>
      <c r="W55" s="144"/>
      <c r="X55" s="144"/>
      <c r="Y55" s="144"/>
      <c r="Z55" s="144"/>
      <c r="AA55" s="144"/>
      <c r="AB55" s="144"/>
      <c r="AC55" s="144"/>
      <c r="AD55" s="145"/>
      <c r="AE55" s="143">
        <f>データ!CB7</f>
        <v>73407</v>
      </c>
      <c r="AF55" s="144"/>
      <c r="AG55" s="144"/>
      <c r="AH55" s="144"/>
      <c r="AI55" s="144"/>
      <c r="AJ55" s="144"/>
      <c r="AK55" s="144"/>
      <c r="AL55" s="144"/>
      <c r="AM55" s="144"/>
      <c r="AN55" s="144"/>
      <c r="AO55" s="144"/>
      <c r="AP55" s="144"/>
      <c r="AQ55" s="144"/>
      <c r="AR55" s="144"/>
      <c r="AS55" s="145"/>
      <c r="AT55" s="143">
        <f>データ!CC7</f>
        <v>77659</v>
      </c>
      <c r="AU55" s="144"/>
      <c r="AV55" s="144"/>
      <c r="AW55" s="144"/>
      <c r="AX55" s="144"/>
      <c r="AY55" s="144"/>
      <c r="AZ55" s="144"/>
      <c r="BA55" s="144"/>
      <c r="BB55" s="144"/>
      <c r="BC55" s="144"/>
      <c r="BD55" s="144"/>
      <c r="BE55" s="144"/>
      <c r="BF55" s="144"/>
      <c r="BG55" s="144"/>
      <c r="BH55" s="145"/>
      <c r="BI55" s="143">
        <f>データ!CD7</f>
        <v>77472</v>
      </c>
      <c r="BJ55" s="144"/>
      <c r="BK55" s="144"/>
      <c r="BL55" s="144"/>
      <c r="BM55" s="144"/>
      <c r="BN55" s="144"/>
      <c r="BO55" s="144"/>
      <c r="BP55" s="144"/>
      <c r="BQ55" s="144"/>
      <c r="BR55" s="144"/>
      <c r="BS55" s="144"/>
      <c r="BT55" s="144"/>
      <c r="BU55" s="144"/>
      <c r="BV55" s="144"/>
      <c r="BW55" s="145"/>
      <c r="BX55" s="143">
        <f>データ!CE7</f>
        <v>77329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25573</v>
      </c>
      <c r="DE55" s="144"/>
      <c r="DF55" s="144"/>
      <c r="DG55" s="144"/>
      <c r="DH55" s="144"/>
      <c r="DI55" s="144"/>
      <c r="DJ55" s="144"/>
      <c r="DK55" s="144"/>
      <c r="DL55" s="144"/>
      <c r="DM55" s="144"/>
      <c r="DN55" s="144"/>
      <c r="DO55" s="144"/>
      <c r="DP55" s="144"/>
      <c r="DQ55" s="144"/>
      <c r="DR55" s="145"/>
      <c r="DS55" s="143">
        <f>データ!CM7</f>
        <v>15620</v>
      </c>
      <c r="DT55" s="144"/>
      <c r="DU55" s="144"/>
      <c r="DV55" s="144"/>
      <c r="DW55" s="144"/>
      <c r="DX55" s="144"/>
      <c r="DY55" s="144"/>
      <c r="DZ55" s="144"/>
      <c r="EA55" s="144"/>
      <c r="EB55" s="144"/>
      <c r="EC55" s="144"/>
      <c r="ED55" s="144"/>
      <c r="EE55" s="144"/>
      <c r="EF55" s="144"/>
      <c r="EG55" s="145"/>
      <c r="EH55" s="143">
        <f>データ!CN7</f>
        <v>16598</v>
      </c>
      <c r="EI55" s="144"/>
      <c r="EJ55" s="144"/>
      <c r="EK55" s="144"/>
      <c r="EL55" s="144"/>
      <c r="EM55" s="144"/>
      <c r="EN55" s="144"/>
      <c r="EO55" s="144"/>
      <c r="EP55" s="144"/>
      <c r="EQ55" s="144"/>
      <c r="ER55" s="144"/>
      <c r="ES55" s="144"/>
      <c r="ET55" s="144"/>
      <c r="EU55" s="144"/>
      <c r="EV55" s="145"/>
      <c r="EW55" s="143">
        <f>データ!CO7</f>
        <v>17163</v>
      </c>
      <c r="EX55" s="144"/>
      <c r="EY55" s="144"/>
      <c r="EZ55" s="144"/>
      <c r="FA55" s="144"/>
      <c r="FB55" s="144"/>
      <c r="FC55" s="144"/>
      <c r="FD55" s="144"/>
      <c r="FE55" s="144"/>
      <c r="FF55" s="144"/>
      <c r="FG55" s="144"/>
      <c r="FH55" s="144"/>
      <c r="FI55" s="144"/>
      <c r="FJ55" s="144"/>
      <c r="FK55" s="145"/>
      <c r="FL55" s="143">
        <f>データ!CP7</f>
        <v>17661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56.8</v>
      </c>
      <c r="GS55" s="129"/>
      <c r="GT55" s="129"/>
      <c r="GU55" s="129"/>
      <c r="GV55" s="129"/>
      <c r="GW55" s="129"/>
      <c r="GX55" s="129"/>
      <c r="GY55" s="129"/>
      <c r="GZ55" s="129"/>
      <c r="HA55" s="129"/>
      <c r="HB55" s="129"/>
      <c r="HC55" s="129"/>
      <c r="HD55" s="129"/>
      <c r="HE55" s="129"/>
      <c r="HF55" s="130"/>
      <c r="HG55" s="128">
        <f>データ!CX7</f>
        <v>65</v>
      </c>
      <c r="HH55" s="129"/>
      <c r="HI55" s="129"/>
      <c r="HJ55" s="129"/>
      <c r="HK55" s="129"/>
      <c r="HL55" s="129"/>
      <c r="HM55" s="129"/>
      <c r="HN55" s="129"/>
      <c r="HO55" s="129"/>
      <c r="HP55" s="129"/>
      <c r="HQ55" s="129"/>
      <c r="HR55" s="129"/>
      <c r="HS55" s="129"/>
      <c r="HT55" s="129"/>
      <c r="HU55" s="130"/>
      <c r="HV55" s="128">
        <f>データ!CY7</f>
        <v>60.8</v>
      </c>
      <c r="HW55" s="129"/>
      <c r="HX55" s="129"/>
      <c r="HY55" s="129"/>
      <c r="HZ55" s="129"/>
      <c r="IA55" s="129"/>
      <c r="IB55" s="129"/>
      <c r="IC55" s="129"/>
      <c r="ID55" s="129"/>
      <c r="IE55" s="129"/>
      <c r="IF55" s="129"/>
      <c r="IG55" s="129"/>
      <c r="IH55" s="129"/>
      <c r="II55" s="129"/>
      <c r="IJ55" s="130"/>
      <c r="IK55" s="128">
        <f>データ!CZ7</f>
        <v>59.3</v>
      </c>
      <c r="IL55" s="129"/>
      <c r="IM55" s="129"/>
      <c r="IN55" s="129"/>
      <c r="IO55" s="129"/>
      <c r="IP55" s="129"/>
      <c r="IQ55" s="129"/>
      <c r="IR55" s="129"/>
      <c r="IS55" s="129"/>
      <c r="IT55" s="129"/>
      <c r="IU55" s="129"/>
      <c r="IV55" s="129"/>
      <c r="IW55" s="129"/>
      <c r="IX55" s="129"/>
      <c r="IY55" s="130"/>
      <c r="IZ55" s="128">
        <f>データ!DA7</f>
        <v>56.4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28.3</v>
      </c>
      <c r="KV55" s="129"/>
      <c r="KW55" s="129"/>
      <c r="KX55" s="129"/>
      <c r="KY55" s="129"/>
      <c r="KZ55" s="129"/>
      <c r="LA55" s="129"/>
      <c r="LB55" s="129"/>
      <c r="LC55" s="129"/>
      <c r="LD55" s="129"/>
      <c r="LE55" s="129"/>
      <c r="LF55" s="129"/>
      <c r="LG55" s="129"/>
      <c r="LH55" s="129"/>
      <c r="LI55" s="130"/>
      <c r="LJ55" s="128">
        <f>データ!DJ7</f>
        <v>29.2</v>
      </c>
      <c r="LK55" s="129"/>
      <c r="LL55" s="129"/>
      <c r="LM55" s="129"/>
      <c r="LN55" s="129"/>
      <c r="LO55" s="129"/>
      <c r="LP55" s="129"/>
      <c r="LQ55" s="129"/>
      <c r="LR55" s="129"/>
      <c r="LS55" s="129"/>
      <c r="LT55" s="129"/>
      <c r="LU55" s="129"/>
      <c r="LV55" s="129"/>
      <c r="LW55" s="129"/>
      <c r="LX55" s="130"/>
      <c r="LY55" s="128">
        <f>データ!DK7</f>
        <v>29.4</v>
      </c>
      <c r="LZ55" s="129"/>
      <c r="MA55" s="129"/>
      <c r="MB55" s="129"/>
      <c r="MC55" s="129"/>
      <c r="MD55" s="129"/>
      <c r="ME55" s="129"/>
      <c r="MF55" s="129"/>
      <c r="MG55" s="129"/>
      <c r="MH55" s="129"/>
      <c r="MI55" s="129"/>
      <c r="MJ55" s="129"/>
      <c r="MK55" s="129"/>
      <c r="ML55" s="129"/>
      <c r="MM55" s="130"/>
      <c r="MN55" s="128">
        <f>データ!DL7</f>
        <v>30.5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15.1</v>
      </c>
      <c r="Q79" s="129"/>
      <c r="R79" s="129"/>
      <c r="S79" s="129"/>
      <c r="T79" s="129"/>
      <c r="U79" s="129"/>
      <c r="V79" s="129"/>
      <c r="W79" s="129"/>
      <c r="X79" s="129"/>
      <c r="Y79" s="129"/>
      <c r="Z79" s="129"/>
      <c r="AA79" s="129"/>
      <c r="AB79" s="129"/>
      <c r="AC79" s="129"/>
      <c r="AD79" s="130"/>
      <c r="AE79" s="128">
        <f>データ!DT7</f>
        <v>21.3</v>
      </c>
      <c r="AF79" s="129"/>
      <c r="AG79" s="129"/>
      <c r="AH79" s="129"/>
      <c r="AI79" s="129"/>
      <c r="AJ79" s="129"/>
      <c r="AK79" s="129"/>
      <c r="AL79" s="129"/>
      <c r="AM79" s="129"/>
      <c r="AN79" s="129"/>
      <c r="AO79" s="129"/>
      <c r="AP79" s="129"/>
      <c r="AQ79" s="129"/>
      <c r="AR79" s="129"/>
      <c r="AS79" s="130"/>
      <c r="AT79" s="128">
        <f>データ!DU7</f>
        <v>11.4</v>
      </c>
      <c r="AU79" s="129"/>
      <c r="AV79" s="129"/>
      <c r="AW79" s="129"/>
      <c r="AX79" s="129"/>
      <c r="AY79" s="129"/>
      <c r="AZ79" s="129"/>
      <c r="BA79" s="129"/>
      <c r="BB79" s="129"/>
      <c r="BC79" s="129"/>
      <c r="BD79" s="129"/>
      <c r="BE79" s="129"/>
      <c r="BF79" s="129"/>
      <c r="BG79" s="129"/>
      <c r="BH79" s="130"/>
      <c r="BI79" s="128">
        <f>データ!DV7</f>
        <v>10.1</v>
      </c>
      <c r="BJ79" s="129"/>
      <c r="BK79" s="129"/>
      <c r="BL79" s="129"/>
      <c r="BM79" s="129"/>
      <c r="BN79" s="129"/>
      <c r="BO79" s="129"/>
      <c r="BP79" s="129"/>
      <c r="BQ79" s="129"/>
      <c r="BR79" s="129"/>
      <c r="BS79" s="129"/>
      <c r="BT79" s="129"/>
      <c r="BU79" s="129"/>
      <c r="BV79" s="129"/>
      <c r="BW79" s="130"/>
      <c r="BX79" s="128">
        <f>データ!DW7</f>
        <v>13.4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43</v>
      </c>
      <c r="DH79" s="129"/>
      <c r="DI79" s="129"/>
      <c r="DJ79" s="129"/>
      <c r="DK79" s="129"/>
      <c r="DL79" s="129"/>
      <c r="DM79" s="129"/>
      <c r="DN79" s="129"/>
      <c r="DO79" s="129"/>
      <c r="DP79" s="129"/>
      <c r="DQ79" s="129"/>
      <c r="DR79" s="129"/>
      <c r="DS79" s="129"/>
      <c r="DT79" s="129"/>
      <c r="DU79" s="130"/>
      <c r="DV79" s="128">
        <f>データ!EE7</f>
        <v>41.7</v>
      </c>
      <c r="DW79" s="129"/>
      <c r="DX79" s="129"/>
      <c r="DY79" s="129"/>
      <c r="DZ79" s="129"/>
      <c r="EA79" s="129"/>
      <c r="EB79" s="129"/>
      <c r="EC79" s="129"/>
      <c r="ED79" s="129"/>
      <c r="EE79" s="129"/>
      <c r="EF79" s="129"/>
      <c r="EG79" s="129"/>
      <c r="EH79" s="129"/>
      <c r="EI79" s="129"/>
      <c r="EJ79" s="130"/>
      <c r="EK79" s="128">
        <f>データ!EF7</f>
        <v>44.5</v>
      </c>
      <c r="EL79" s="129"/>
      <c r="EM79" s="129"/>
      <c r="EN79" s="129"/>
      <c r="EO79" s="129"/>
      <c r="EP79" s="129"/>
      <c r="EQ79" s="129"/>
      <c r="ER79" s="129"/>
      <c r="ES79" s="129"/>
      <c r="ET79" s="129"/>
      <c r="EU79" s="129"/>
      <c r="EV79" s="129"/>
      <c r="EW79" s="129"/>
      <c r="EX79" s="129"/>
      <c r="EY79" s="130"/>
      <c r="EZ79" s="128">
        <f>データ!EG7</f>
        <v>48.8</v>
      </c>
      <c r="FA79" s="129"/>
      <c r="FB79" s="129"/>
      <c r="FC79" s="129"/>
      <c r="FD79" s="129"/>
      <c r="FE79" s="129"/>
      <c r="FF79" s="129"/>
      <c r="FG79" s="129"/>
      <c r="FH79" s="129"/>
      <c r="FI79" s="129"/>
      <c r="FJ79" s="129"/>
      <c r="FK79" s="129"/>
      <c r="FL79" s="129"/>
      <c r="FM79" s="129"/>
      <c r="FN79" s="130"/>
      <c r="FO79" s="128">
        <f>データ!EH7</f>
        <v>51.2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72.900000000000006</v>
      </c>
      <c r="GU79" s="129"/>
      <c r="GV79" s="129"/>
      <c r="GW79" s="129"/>
      <c r="GX79" s="129"/>
      <c r="GY79" s="129"/>
      <c r="GZ79" s="129"/>
      <c r="HA79" s="129"/>
      <c r="HB79" s="129"/>
      <c r="HC79" s="129"/>
      <c r="HD79" s="129"/>
      <c r="HE79" s="129"/>
      <c r="HF79" s="129"/>
      <c r="HG79" s="129"/>
      <c r="HH79" s="130"/>
      <c r="HI79" s="128">
        <f>データ!EP7</f>
        <v>62</v>
      </c>
      <c r="HJ79" s="129"/>
      <c r="HK79" s="129"/>
      <c r="HL79" s="129"/>
      <c r="HM79" s="129"/>
      <c r="HN79" s="129"/>
      <c r="HO79" s="129"/>
      <c r="HP79" s="129"/>
      <c r="HQ79" s="129"/>
      <c r="HR79" s="129"/>
      <c r="HS79" s="129"/>
      <c r="HT79" s="129"/>
      <c r="HU79" s="129"/>
      <c r="HV79" s="129"/>
      <c r="HW79" s="130"/>
      <c r="HX79" s="128">
        <f>データ!EQ7</f>
        <v>62.9</v>
      </c>
      <c r="HY79" s="129"/>
      <c r="HZ79" s="129"/>
      <c r="IA79" s="129"/>
      <c r="IB79" s="129"/>
      <c r="IC79" s="129"/>
      <c r="ID79" s="129"/>
      <c r="IE79" s="129"/>
      <c r="IF79" s="129"/>
      <c r="IG79" s="129"/>
      <c r="IH79" s="129"/>
      <c r="II79" s="129"/>
      <c r="IJ79" s="129"/>
      <c r="IK79" s="129"/>
      <c r="IL79" s="130"/>
      <c r="IM79" s="128">
        <f>データ!ER7</f>
        <v>67.599999999999994</v>
      </c>
      <c r="IN79" s="129"/>
      <c r="IO79" s="129"/>
      <c r="IP79" s="129"/>
      <c r="IQ79" s="129"/>
      <c r="IR79" s="129"/>
      <c r="IS79" s="129"/>
      <c r="IT79" s="129"/>
      <c r="IU79" s="129"/>
      <c r="IV79" s="129"/>
      <c r="IW79" s="129"/>
      <c r="IX79" s="129"/>
      <c r="IY79" s="129"/>
      <c r="IZ79" s="129"/>
      <c r="JA79" s="130"/>
      <c r="JB79" s="128">
        <f>データ!ES7</f>
        <v>67.2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40753098</v>
      </c>
      <c r="KH79" s="144"/>
      <c r="KI79" s="144"/>
      <c r="KJ79" s="144"/>
      <c r="KK79" s="144"/>
      <c r="KL79" s="144"/>
      <c r="KM79" s="144"/>
      <c r="KN79" s="144"/>
      <c r="KO79" s="144"/>
      <c r="KP79" s="144"/>
      <c r="KQ79" s="144"/>
      <c r="KR79" s="144"/>
      <c r="KS79" s="144"/>
      <c r="KT79" s="144"/>
      <c r="KU79" s="145"/>
      <c r="KV79" s="143">
        <f>データ!FA7</f>
        <v>43079159</v>
      </c>
      <c r="KW79" s="144"/>
      <c r="KX79" s="144"/>
      <c r="KY79" s="144"/>
      <c r="KZ79" s="144"/>
      <c r="LA79" s="144"/>
      <c r="LB79" s="144"/>
      <c r="LC79" s="144"/>
      <c r="LD79" s="144"/>
      <c r="LE79" s="144"/>
      <c r="LF79" s="144"/>
      <c r="LG79" s="144"/>
      <c r="LH79" s="144"/>
      <c r="LI79" s="144"/>
      <c r="LJ79" s="145"/>
      <c r="LK79" s="143">
        <f>データ!FB7</f>
        <v>43540342</v>
      </c>
      <c r="LL79" s="144"/>
      <c r="LM79" s="144"/>
      <c r="LN79" s="144"/>
      <c r="LO79" s="144"/>
      <c r="LP79" s="144"/>
      <c r="LQ79" s="144"/>
      <c r="LR79" s="144"/>
      <c r="LS79" s="144"/>
      <c r="LT79" s="144"/>
      <c r="LU79" s="144"/>
      <c r="LV79" s="144"/>
      <c r="LW79" s="144"/>
      <c r="LX79" s="144"/>
      <c r="LY79" s="145"/>
      <c r="LZ79" s="143">
        <f>データ!FC7</f>
        <v>43603175</v>
      </c>
      <c r="MA79" s="144"/>
      <c r="MB79" s="144"/>
      <c r="MC79" s="144"/>
      <c r="MD79" s="144"/>
      <c r="ME79" s="144"/>
      <c r="MF79" s="144"/>
      <c r="MG79" s="144"/>
      <c r="MH79" s="144"/>
      <c r="MI79" s="144"/>
      <c r="MJ79" s="144"/>
      <c r="MK79" s="144"/>
      <c r="ML79" s="144"/>
      <c r="MM79" s="144"/>
      <c r="MN79" s="145"/>
      <c r="MO79" s="143">
        <f>データ!FD7</f>
        <v>44206590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uB/QLRW9pnhlOtZRntCF/lgci4g9kHf5Mo/iDxJGSH6vV4zGwlMizP9xgBV9XR5mvl7wub1/Dt7/larV+QnWw==" saltValue="b+PObCjOY9GYIE8tc/5p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147</v>
      </c>
      <c r="BG5" s="49" t="s">
        <v>159</v>
      </c>
      <c r="BH5" s="49" t="s">
        <v>149</v>
      </c>
      <c r="BI5" s="49" t="s">
        <v>150</v>
      </c>
      <c r="BJ5" s="49" t="s">
        <v>151</v>
      </c>
      <c r="BK5" s="49" t="s">
        <v>152</v>
      </c>
      <c r="BL5" s="49" t="s">
        <v>153</v>
      </c>
      <c r="BM5" s="49" t="s">
        <v>154</v>
      </c>
      <c r="BN5" s="49" t="s">
        <v>155</v>
      </c>
      <c r="BO5" s="49" t="s">
        <v>156</v>
      </c>
      <c r="BP5" s="49" t="s">
        <v>157</v>
      </c>
      <c r="BQ5" s="49" t="s">
        <v>147</v>
      </c>
      <c r="BR5" s="49" t="s">
        <v>159</v>
      </c>
      <c r="BS5" s="49" t="s">
        <v>149</v>
      </c>
      <c r="BT5" s="49" t="s">
        <v>150</v>
      </c>
      <c r="BU5" s="49" t="s">
        <v>151</v>
      </c>
      <c r="BV5" s="49" t="s">
        <v>152</v>
      </c>
      <c r="BW5" s="49" t="s">
        <v>153</v>
      </c>
      <c r="BX5" s="49" t="s">
        <v>154</v>
      </c>
      <c r="BY5" s="49" t="s">
        <v>155</v>
      </c>
      <c r="BZ5" s="49" t="s">
        <v>156</v>
      </c>
      <c r="CA5" s="49" t="s">
        <v>157</v>
      </c>
      <c r="CB5" s="49" t="s">
        <v>147</v>
      </c>
      <c r="CC5" s="49" t="s">
        <v>159</v>
      </c>
      <c r="CD5" s="49" t="s">
        <v>149</v>
      </c>
      <c r="CE5" s="49" t="s">
        <v>150</v>
      </c>
      <c r="CF5" s="49" t="s">
        <v>151</v>
      </c>
      <c r="CG5" s="49" t="s">
        <v>152</v>
      </c>
      <c r="CH5" s="49" t="s">
        <v>153</v>
      </c>
      <c r="CI5" s="49" t="s">
        <v>154</v>
      </c>
      <c r="CJ5" s="49" t="s">
        <v>155</v>
      </c>
      <c r="CK5" s="49" t="s">
        <v>156</v>
      </c>
      <c r="CL5" s="49" t="s">
        <v>157</v>
      </c>
      <c r="CM5" s="49" t="s">
        <v>147</v>
      </c>
      <c r="CN5" s="49" t="s">
        <v>159</v>
      </c>
      <c r="CO5" s="49" t="s">
        <v>160</v>
      </c>
      <c r="CP5" s="49" t="s">
        <v>150</v>
      </c>
      <c r="CQ5" s="49" t="s">
        <v>151</v>
      </c>
      <c r="CR5" s="49" t="s">
        <v>152</v>
      </c>
      <c r="CS5" s="49" t="s">
        <v>153</v>
      </c>
      <c r="CT5" s="49" t="s">
        <v>154</v>
      </c>
      <c r="CU5" s="49" t="s">
        <v>155</v>
      </c>
      <c r="CV5" s="49" t="s">
        <v>156</v>
      </c>
      <c r="CW5" s="49" t="s">
        <v>157</v>
      </c>
      <c r="CX5" s="49" t="s">
        <v>158</v>
      </c>
      <c r="CY5" s="49" t="s">
        <v>159</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161</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280003</v>
      </c>
      <c r="D6" s="50">
        <f t="shared" si="2"/>
        <v>46</v>
      </c>
      <c r="E6" s="50">
        <f t="shared" si="2"/>
        <v>6</v>
      </c>
      <c r="F6" s="50">
        <f t="shared" si="2"/>
        <v>0</v>
      </c>
      <c r="G6" s="50">
        <f t="shared" si="2"/>
        <v>5</v>
      </c>
      <c r="H6" s="158" t="str">
        <f>IF(H8&lt;&gt;I8,H8,"")&amp;IF(I8&lt;&gt;J8,I8,"")&amp;"　"&amp;J8</f>
        <v>兵庫県　淡路医療センター</v>
      </c>
      <c r="I6" s="159"/>
      <c r="J6" s="160"/>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29</v>
      </c>
      <c r="R6" s="50" t="str">
        <f t="shared" si="3"/>
        <v>対象</v>
      </c>
      <c r="S6" s="50" t="str">
        <f t="shared" si="3"/>
        <v>透 I 未 訓 ガ</v>
      </c>
      <c r="T6" s="50" t="str">
        <f t="shared" si="3"/>
        <v>救 臨 が 感 へ 災 地</v>
      </c>
      <c r="U6" s="51">
        <f>U8</f>
        <v>5426863</v>
      </c>
      <c r="V6" s="51">
        <f>V8</f>
        <v>35005</v>
      </c>
      <c r="W6" s="50" t="str">
        <f>W8</f>
        <v>-</v>
      </c>
      <c r="X6" s="50" t="str">
        <f t="shared" ref="X6" si="4">X8</f>
        <v>第２種該当</v>
      </c>
      <c r="Y6" s="50" t="str">
        <f t="shared" si="3"/>
        <v>７：１</v>
      </c>
      <c r="Z6" s="51">
        <f t="shared" si="3"/>
        <v>377</v>
      </c>
      <c r="AA6" s="51" t="str">
        <f t="shared" si="3"/>
        <v>-</v>
      </c>
      <c r="AB6" s="51">
        <f t="shared" si="3"/>
        <v>15</v>
      </c>
      <c r="AC6" s="51">
        <f t="shared" si="3"/>
        <v>45</v>
      </c>
      <c r="AD6" s="51">
        <f t="shared" si="3"/>
        <v>4</v>
      </c>
      <c r="AE6" s="51">
        <f t="shared" si="3"/>
        <v>441</v>
      </c>
      <c r="AF6" s="51">
        <f t="shared" si="3"/>
        <v>377</v>
      </c>
      <c r="AG6" s="51" t="str">
        <f t="shared" si="3"/>
        <v>-</v>
      </c>
      <c r="AH6" s="51">
        <f t="shared" si="3"/>
        <v>377</v>
      </c>
      <c r="AI6" s="52">
        <f>IF(AI8="-",NA(),AI8)</f>
        <v>100.4</v>
      </c>
      <c r="AJ6" s="52">
        <f t="shared" ref="AJ6:AR6" si="5">IF(AJ8="-",NA(),AJ8)</f>
        <v>102.2</v>
      </c>
      <c r="AK6" s="52">
        <f t="shared" si="5"/>
        <v>104.8</v>
      </c>
      <c r="AL6" s="52">
        <f t="shared" si="5"/>
        <v>100.6</v>
      </c>
      <c r="AM6" s="52">
        <f t="shared" si="5"/>
        <v>97.2</v>
      </c>
      <c r="AN6" s="52">
        <f t="shared" si="5"/>
        <v>99</v>
      </c>
      <c r="AO6" s="52">
        <f t="shared" si="5"/>
        <v>103.9</v>
      </c>
      <c r="AP6" s="52">
        <f t="shared" si="5"/>
        <v>106.6</v>
      </c>
      <c r="AQ6" s="52">
        <f t="shared" si="5"/>
        <v>103.5</v>
      </c>
      <c r="AR6" s="52">
        <f t="shared" si="5"/>
        <v>96.8</v>
      </c>
      <c r="AS6" s="52" t="str">
        <f>IF(AS8="-","【-】","【"&amp;SUBSTITUTE(TEXT(AS8,"#,##0.0"),"-","△")&amp;"】")</f>
        <v>【96.6】</v>
      </c>
      <c r="AT6" s="52">
        <f>IF(AT8="-",NA(),AT8)</f>
        <v>90.5</v>
      </c>
      <c r="AU6" s="52">
        <f t="shared" ref="AU6:BC6" si="6">IF(AU8="-",NA(),AU8)</f>
        <v>84</v>
      </c>
      <c r="AV6" s="52">
        <f t="shared" si="6"/>
        <v>86.9</v>
      </c>
      <c r="AW6" s="52">
        <f t="shared" si="6"/>
        <v>88.2</v>
      </c>
      <c r="AX6" s="52">
        <f t="shared" si="6"/>
        <v>88.6</v>
      </c>
      <c r="AY6" s="52">
        <f t="shared" si="6"/>
        <v>92.4</v>
      </c>
      <c r="AZ6" s="52">
        <f t="shared" si="6"/>
        <v>87.5</v>
      </c>
      <c r="BA6" s="52">
        <f t="shared" si="6"/>
        <v>89.4</v>
      </c>
      <c r="BB6" s="52">
        <f t="shared" si="6"/>
        <v>88.9</v>
      </c>
      <c r="BC6" s="52">
        <f t="shared" si="6"/>
        <v>89.2</v>
      </c>
      <c r="BD6" s="52" t="str">
        <f>IF(BD8="-","【-】","【"&amp;SUBSTITUTE(TEXT(BD8,"#,##0.0"),"-","△")&amp;"】")</f>
        <v>【86.6】</v>
      </c>
      <c r="BE6" s="52">
        <f>IF(BE8="-",NA(),BE8)</f>
        <v>87.8</v>
      </c>
      <c r="BF6" s="52">
        <f t="shared" ref="BF6:BN6" si="7">IF(BF8="-",NA(),BF8)</f>
        <v>81.2</v>
      </c>
      <c r="BG6" s="52">
        <f t="shared" si="7"/>
        <v>84.3</v>
      </c>
      <c r="BH6" s="52">
        <f t="shared" si="7"/>
        <v>85.6</v>
      </c>
      <c r="BI6" s="52">
        <f t="shared" si="7"/>
        <v>86.1</v>
      </c>
      <c r="BJ6" s="52">
        <f t="shared" si="7"/>
        <v>89.9</v>
      </c>
      <c r="BK6" s="52">
        <f t="shared" si="7"/>
        <v>84.9</v>
      </c>
      <c r="BL6" s="52">
        <f t="shared" si="7"/>
        <v>86.9</v>
      </c>
      <c r="BM6" s="52">
        <f t="shared" si="7"/>
        <v>86.4</v>
      </c>
      <c r="BN6" s="52">
        <f t="shared" si="7"/>
        <v>86.7</v>
      </c>
      <c r="BO6" s="52" t="str">
        <f>IF(BO8="-","【-】","【"&amp;SUBSTITUTE(TEXT(BO8,"#,##0.0"),"-","△")&amp;"】")</f>
        <v>【83.9】</v>
      </c>
      <c r="BP6" s="52">
        <f>IF(BP8="-",NA(),BP8)</f>
        <v>82.6</v>
      </c>
      <c r="BQ6" s="52">
        <f t="shared" ref="BQ6:BY6" si="8">IF(BQ8="-",NA(),BQ8)</f>
        <v>70.599999999999994</v>
      </c>
      <c r="BR6" s="52">
        <f t="shared" si="8"/>
        <v>71.2</v>
      </c>
      <c r="BS6" s="52">
        <f t="shared" si="8"/>
        <v>75.400000000000006</v>
      </c>
      <c r="BT6" s="52">
        <f t="shared" si="8"/>
        <v>77.900000000000006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68398</v>
      </c>
      <c r="CB6" s="53">
        <f t="shared" ref="CB6:CJ6" si="9">IF(CB8="-",NA(),CB8)</f>
        <v>73407</v>
      </c>
      <c r="CC6" s="53">
        <f t="shared" si="9"/>
        <v>77659</v>
      </c>
      <c r="CD6" s="53">
        <f t="shared" si="9"/>
        <v>77472</v>
      </c>
      <c r="CE6" s="53">
        <f t="shared" si="9"/>
        <v>77329</v>
      </c>
      <c r="CF6" s="53">
        <f t="shared" si="9"/>
        <v>60271</v>
      </c>
      <c r="CG6" s="53">
        <f t="shared" si="9"/>
        <v>63766</v>
      </c>
      <c r="CH6" s="53">
        <f t="shared" si="9"/>
        <v>66386</v>
      </c>
      <c r="CI6" s="53">
        <f t="shared" si="9"/>
        <v>69418</v>
      </c>
      <c r="CJ6" s="53">
        <f t="shared" si="9"/>
        <v>70803</v>
      </c>
      <c r="CK6" s="52" t="str">
        <f>IF(CK8="-","【-】","【"&amp;SUBSTITUTE(TEXT(CK8,"#,##0"),"-","△")&amp;"】")</f>
        <v>【62,428】</v>
      </c>
      <c r="CL6" s="53">
        <f>IF(CL8="-",NA(),CL8)</f>
        <v>25573</v>
      </c>
      <c r="CM6" s="53">
        <f t="shared" ref="CM6:CU6" si="10">IF(CM8="-",NA(),CM8)</f>
        <v>15620</v>
      </c>
      <c r="CN6" s="53">
        <f t="shared" si="10"/>
        <v>16598</v>
      </c>
      <c r="CO6" s="53">
        <f t="shared" si="10"/>
        <v>17163</v>
      </c>
      <c r="CP6" s="53">
        <f t="shared" si="10"/>
        <v>17661</v>
      </c>
      <c r="CQ6" s="53">
        <f t="shared" si="10"/>
        <v>16979</v>
      </c>
      <c r="CR6" s="53">
        <f t="shared" si="10"/>
        <v>18423</v>
      </c>
      <c r="CS6" s="53">
        <f t="shared" si="10"/>
        <v>19190</v>
      </c>
      <c r="CT6" s="53">
        <f t="shared" si="10"/>
        <v>19216</v>
      </c>
      <c r="CU6" s="53">
        <f t="shared" si="10"/>
        <v>20167</v>
      </c>
      <c r="CV6" s="52" t="str">
        <f>IF(CV8="-","【-】","【"&amp;SUBSTITUTE(TEXT(CV8,"#,##0"),"-","△")&amp;"】")</f>
        <v>【18,236】</v>
      </c>
      <c r="CW6" s="52">
        <f>IF(CW8="-",NA(),CW8)</f>
        <v>56.8</v>
      </c>
      <c r="CX6" s="52">
        <f t="shared" ref="CX6:DF6" si="11">IF(CX8="-",NA(),CX8)</f>
        <v>65</v>
      </c>
      <c r="CY6" s="52">
        <f t="shared" si="11"/>
        <v>60.8</v>
      </c>
      <c r="CZ6" s="52">
        <f t="shared" si="11"/>
        <v>59.3</v>
      </c>
      <c r="DA6" s="52">
        <f t="shared" si="11"/>
        <v>56.4</v>
      </c>
      <c r="DB6" s="52">
        <f t="shared" si="11"/>
        <v>53</v>
      </c>
      <c r="DC6" s="52">
        <f t="shared" si="11"/>
        <v>56.7</v>
      </c>
      <c r="DD6" s="52">
        <f t="shared" si="11"/>
        <v>54.2</v>
      </c>
      <c r="DE6" s="52">
        <f t="shared" si="11"/>
        <v>53.9</v>
      </c>
      <c r="DF6" s="52">
        <f t="shared" si="11"/>
        <v>54.1</v>
      </c>
      <c r="DG6" s="52" t="str">
        <f>IF(DG8="-","【-】","【"&amp;SUBSTITUTE(TEXT(DG8,"#,##0.0"),"-","△")&amp;"】")</f>
        <v>【56.1】</v>
      </c>
      <c r="DH6" s="52">
        <f>IF(DH8="-",NA(),DH8)</f>
        <v>29</v>
      </c>
      <c r="DI6" s="52">
        <f t="shared" ref="DI6:DQ6" si="12">IF(DI8="-",NA(),DI8)</f>
        <v>28.3</v>
      </c>
      <c r="DJ6" s="52">
        <f t="shared" si="12"/>
        <v>29.2</v>
      </c>
      <c r="DK6" s="52">
        <f t="shared" si="12"/>
        <v>29.4</v>
      </c>
      <c r="DL6" s="52">
        <f t="shared" si="12"/>
        <v>30.5</v>
      </c>
      <c r="DM6" s="52">
        <f t="shared" si="12"/>
        <v>26.4</v>
      </c>
      <c r="DN6" s="52">
        <f t="shared" si="12"/>
        <v>26.2</v>
      </c>
      <c r="DO6" s="52">
        <f t="shared" si="12"/>
        <v>26.3</v>
      </c>
      <c r="DP6" s="52">
        <f t="shared" si="12"/>
        <v>26.3</v>
      </c>
      <c r="DQ6" s="52">
        <f t="shared" si="12"/>
        <v>28</v>
      </c>
      <c r="DR6" s="52" t="str">
        <f>IF(DR8="-","【-】","【"&amp;SUBSTITUTE(TEXT(DR8,"#,##0.0"),"-","△")&amp;"】")</f>
        <v>【26.4】</v>
      </c>
      <c r="DS6" s="52">
        <f>IF(DS8="-",NA(),DS8)</f>
        <v>15.1</v>
      </c>
      <c r="DT6" s="52">
        <f t="shared" ref="DT6:EB6" si="13">IF(DT8="-",NA(),DT8)</f>
        <v>21.3</v>
      </c>
      <c r="DU6" s="52">
        <f t="shared" si="13"/>
        <v>11.4</v>
      </c>
      <c r="DV6" s="52">
        <f t="shared" si="13"/>
        <v>10.1</v>
      </c>
      <c r="DW6" s="52">
        <f t="shared" si="13"/>
        <v>13.4</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43</v>
      </c>
      <c r="EE6" s="52">
        <f t="shared" ref="EE6:EM6" si="14">IF(EE8="-",NA(),EE8)</f>
        <v>41.7</v>
      </c>
      <c r="EF6" s="52">
        <f t="shared" si="14"/>
        <v>44.5</v>
      </c>
      <c r="EG6" s="52">
        <f t="shared" si="14"/>
        <v>48.8</v>
      </c>
      <c r="EH6" s="52">
        <f t="shared" si="14"/>
        <v>51.2</v>
      </c>
      <c r="EI6" s="52">
        <f t="shared" si="14"/>
        <v>56.4</v>
      </c>
      <c r="EJ6" s="52">
        <f t="shared" si="14"/>
        <v>56.8</v>
      </c>
      <c r="EK6" s="52">
        <f t="shared" si="14"/>
        <v>58.5</v>
      </c>
      <c r="EL6" s="52">
        <f t="shared" si="14"/>
        <v>57.4</v>
      </c>
      <c r="EM6" s="52">
        <f t="shared" si="14"/>
        <v>57.3</v>
      </c>
      <c r="EN6" s="52" t="str">
        <f>IF(EN8="-","【-】","【"&amp;SUBSTITUTE(TEXT(EN8,"#,##0.0"),"-","△")&amp;"】")</f>
        <v>【57.0】</v>
      </c>
      <c r="EO6" s="52">
        <f>IF(EO8="-",NA(),EO8)</f>
        <v>72.900000000000006</v>
      </c>
      <c r="EP6" s="52">
        <f t="shared" ref="EP6:EX6" si="15">IF(EP8="-",NA(),EP8)</f>
        <v>62</v>
      </c>
      <c r="EQ6" s="52">
        <f t="shared" si="15"/>
        <v>62.9</v>
      </c>
      <c r="ER6" s="52">
        <f t="shared" si="15"/>
        <v>67.599999999999994</v>
      </c>
      <c r="ES6" s="52">
        <f t="shared" si="15"/>
        <v>67.2</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40753098</v>
      </c>
      <c r="FA6" s="53">
        <f t="shared" ref="FA6:FI6" si="16">IF(FA8="-",NA(),FA8)</f>
        <v>43079159</v>
      </c>
      <c r="FB6" s="53">
        <f t="shared" si="16"/>
        <v>43540342</v>
      </c>
      <c r="FC6" s="53">
        <f t="shared" si="16"/>
        <v>43603175</v>
      </c>
      <c r="FD6" s="53">
        <f t="shared" si="16"/>
        <v>44206590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164</v>
      </c>
      <c r="B7" s="50">
        <f t="shared" ref="B7:AH7" si="17">B8</f>
        <v>2023</v>
      </c>
      <c r="C7" s="50">
        <f t="shared" si="17"/>
        <v>280003</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29</v>
      </c>
      <c r="R7" s="50" t="str">
        <f t="shared" si="17"/>
        <v>対象</v>
      </c>
      <c r="S7" s="50" t="str">
        <f t="shared" si="17"/>
        <v>透 I 未 訓 ガ</v>
      </c>
      <c r="T7" s="50" t="str">
        <f t="shared" si="17"/>
        <v>救 臨 が 感 へ 災 地</v>
      </c>
      <c r="U7" s="51">
        <f>U8</f>
        <v>5426863</v>
      </c>
      <c r="V7" s="51">
        <f>V8</f>
        <v>35005</v>
      </c>
      <c r="W7" s="50" t="str">
        <f>W8</f>
        <v>-</v>
      </c>
      <c r="X7" s="50" t="str">
        <f t="shared" si="17"/>
        <v>第２種該当</v>
      </c>
      <c r="Y7" s="50" t="str">
        <f t="shared" si="17"/>
        <v>７：１</v>
      </c>
      <c r="Z7" s="51">
        <f t="shared" si="17"/>
        <v>377</v>
      </c>
      <c r="AA7" s="51" t="str">
        <f t="shared" si="17"/>
        <v>-</v>
      </c>
      <c r="AB7" s="51">
        <f t="shared" si="17"/>
        <v>15</v>
      </c>
      <c r="AC7" s="51">
        <f t="shared" si="17"/>
        <v>45</v>
      </c>
      <c r="AD7" s="51">
        <f t="shared" si="17"/>
        <v>4</v>
      </c>
      <c r="AE7" s="51">
        <f t="shared" si="17"/>
        <v>441</v>
      </c>
      <c r="AF7" s="51">
        <f t="shared" si="17"/>
        <v>377</v>
      </c>
      <c r="AG7" s="51" t="str">
        <f t="shared" si="17"/>
        <v>-</v>
      </c>
      <c r="AH7" s="51">
        <f t="shared" si="17"/>
        <v>377</v>
      </c>
      <c r="AI7" s="52">
        <f>AI8</f>
        <v>100.4</v>
      </c>
      <c r="AJ7" s="52">
        <f t="shared" ref="AJ7:AR7" si="18">AJ8</f>
        <v>102.2</v>
      </c>
      <c r="AK7" s="52">
        <f t="shared" si="18"/>
        <v>104.8</v>
      </c>
      <c r="AL7" s="52">
        <f t="shared" si="18"/>
        <v>100.6</v>
      </c>
      <c r="AM7" s="52">
        <f t="shared" si="18"/>
        <v>97.2</v>
      </c>
      <c r="AN7" s="52">
        <f t="shared" si="18"/>
        <v>99</v>
      </c>
      <c r="AO7" s="52">
        <f t="shared" si="18"/>
        <v>103.9</v>
      </c>
      <c r="AP7" s="52">
        <f t="shared" si="18"/>
        <v>106.6</v>
      </c>
      <c r="AQ7" s="52">
        <f t="shared" si="18"/>
        <v>103.5</v>
      </c>
      <c r="AR7" s="52">
        <f t="shared" si="18"/>
        <v>96.8</v>
      </c>
      <c r="AS7" s="52"/>
      <c r="AT7" s="52">
        <f>AT8</f>
        <v>90.5</v>
      </c>
      <c r="AU7" s="52">
        <f t="shared" ref="AU7:BC7" si="19">AU8</f>
        <v>84</v>
      </c>
      <c r="AV7" s="52">
        <f t="shared" si="19"/>
        <v>86.9</v>
      </c>
      <c r="AW7" s="52">
        <f t="shared" si="19"/>
        <v>88.2</v>
      </c>
      <c r="AX7" s="52">
        <f t="shared" si="19"/>
        <v>88.6</v>
      </c>
      <c r="AY7" s="52">
        <f t="shared" si="19"/>
        <v>92.4</v>
      </c>
      <c r="AZ7" s="52">
        <f t="shared" si="19"/>
        <v>87.5</v>
      </c>
      <c r="BA7" s="52">
        <f t="shared" si="19"/>
        <v>89.4</v>
      </c>
      <c r="BB7" s="52">
        <f t="shared" si="19"/>
        <v>88.9</v>
      </c>
      <c r="BC7" s="52">
        <f t="shared" si="19"/>
        <v>89.2</v>
      </c>
      <c r="BD7" s="52"/>
      <c r="BE7" s="52">
        <f>BE8</f>
        <v>87.8</v>
      </c>
      <c r="BF7" s="52">
        <f t="shared" ref="BF7:BN7" si="20">BF8</f>
        <v>81.2</v>
      </c>
      <c r="BG7" s="52">
        <f t="shared" si="20"/>
        <v>84.3</v>
      </c>
      <c r="BH7" s="52">
        <f t="shared" si="20"/>
        <v>85.6</v>
      </c>
      <c r="BI7" s="52">
        <f t="shared" si="20"/>
        <v>86.1</v>
      </c>
      <c r="BJ7" s="52">
        <f t="shared" si="20"/>
        <v>89.9</v>
      </c>
      <c r="BK7" s="52">
        <f t="shared" si="20"/>
        <v>84.9</v>
      </c>
      <c r="BL7" s="52">
        <f t="shared" si="20"/>
        <v>86.9</v>
      </c>
      <c r="BM7" s="52">
        <f t="shared" si="20"/>
        <v>86.4</v>
      </c>
      <c r="BN7" s="52">
        <f t="shared" si="20"/>
        <v>86.7</v>
      </c>
      <c r="BO7" s="52"/>
      <c r="BP7" s="52">
        <f>BP8</f>
        <v>82.6</v>
      </c>
      <c r="BQ7" s="52">
        <f t="shared" ref="BQ7:BY7" si="21">BQ8</f>
        <v>70.599999999999994</v>
      </c>
      <c r="BR7" s="52">
        <f t="shared" si="21"/>
        <v>71.2</v>
      </c>
      <c r="BS7" s="52">
        <f t="shared" si="21"/>
        <v>75.400000000000006</v>
      </c>
      <c r="BT7" s="52">
        <f t="shared" si="21"/>
        <v>77.900000000000006</v>
      </c>
      <c r="BU7" s="52">
        <f t="shared" si="21"/>
        <v>77</v>
      </c>
      <c r="BV7" s="52">
        <f t="shared" si="21"/>
        <v>68.400000000000006</v>
      </c>
      <c r="BW7" s="52">
        <f t="shared" si="21"/>
        <v>68.2</v>
      </c>
      <c r="BX7" s="52">
        <f t="shared" si="21"/>
        <v>68.400000000000006</v>
      </c>
      <c r="BY7" s="52">
        <f t="shared" si="21"/>
        <v>70.900000000000006</v>
      </c>
      <c r="BZ7" s="52"/>
      <c r="CA7" s="53">
        <f>CA8</f>
        <v>68398</v>
      </c>
      <c r="CB7" s="53">
        <f t="shared" ref="CB7:CJ7" si="22">CB8</f>
        <v>73407</v>
      </c>
      <c r="CC7" s="53">
        <f t="shared" si="22"/>
        <v>77659</v>
      </c>
      <c r="CD7" s="53">
        <f t="shared" si="22"/>
        <v>77472</v>
      </c>
      <c r="CE7" s="53">
        <f t="shared" si="22"/>
        <v>77329</v>
      </c>
      <c r="CF7" s="53">
        <f t="shared" si="22"/>
        <v>60271</v>
      </c>
      <c r="CG7" s="53">
        <f t="shared" si="22"/>
        <v>63766</v>
      </c>
      <c r="CH7" s="53">
        <f t="shared" si="22"/>
        <v>66386</v>
      </c>
      <c r="CI7" s="53">
        <f t="shared" si="22"/>
        <v>69418</v>
      </c>
      <c r="CJ7" s="53">
        <f t="shared" si="22"/>
        <v>70803</v>
      </c>
      <c r="CK7" s="52"/>
      <c r="CL7" s="53">
        <f>CL8</f>
        <v>25573</v>
      </c>
      <c r="CM7" s="53">
        <f t="shared" ref="CM7:CU7" si="23">CM8</f>
        <v>15620</v>
      </c>
      <c r="CN7" s="53">
        <f t="shared" si="23"/>
        <v>16598</v>
      </c>
      <c r="CO7" s="53">
        <f t="shared" si="23"/>
        <v>17163</v>
      </c>
      <c r="CP7" s="53">
        <f t="shared" si="23"/>
        <v>17661</v>
      </c>
      <c r="CQ7" s="53">
        <f t="shared" si="23"/>
        <v>16979</v>
      </c>
      <c r="CR7" s="53">
        <f t="shared" si="23"/>
        <v>18423</v>
      </c>
      <c r="CS7" s="53">
        <f t="shared" si="23"/>
        <v>19190</v>
      </c>
      <c r="CT7" s="53">
        <f t="shared" si="23"/>
        <v>19216</v>
      </c>
      <c r="CU7" s="53">
        <f t="shared" si="23"/>
        <v>20167</v>
      </c>
      <c r="CV7" s="52"/>
      <c r="CW7" s="52">
        <f>CW8</f>
        <v>56.8</v>
      </c>
      <c r="CX7" s="52">
        <f t="shared" ref="CX7:DF7" si="24">CX8</f>
        <v>65</v>
      </c>
      <c r="CY7" s="52">
        <f t="shared" si="24"/>
        <v>60.8</v>
      </c>
      <c r="CZ7" s="52">
        <f t="shared" si="24"/>
        <v>59.3</v>
      </c>
      <c r="DA7" s="52">
        <f t="shared" si="24"/>
        <v>56.4</v>
      </c>
      <c r="DB7" s="52">
        <f t="shared" si="24"/>
        <v>53</v>
      </c>
      <c r="DC7" s="52">
        <f t="shared" si="24"/>
        <v>56.7</v>
      </c>
      <c r="DD7" s="52">
        <f t="shared" si="24"/>
        <v>54.2</v>
      </c>
      <c r="DE7" s="52">
        <f t="shared" si="24"/>
        <v>53.9</v>
      </c>
      <c r="DF7" s="52">
        <f t="shared" si="24"/>
        <v>54.1</v>
      </c>
      <c r="DG7" s="52"/>
      <c r="DH7" s="52">
        <f>DH8</f>
        <v>29</v>
      </c>
      <c r="DI7" s="52">
        <f t="shared" ref="DI7:DQ7" si="25">DI8</f>
        <v>28.3</v>
      </c>
      <c r="DJ7" s="52">
        <f t="shared" si="25"/>
        <v>29.2</v>
      </c>
      <c r="DK7" s="52">
        <f t="shared" si="25"/>
        <v>29.4</v>
      </c>
      <c r="DL7" s="52">
        <f t="shared" si="25"/>
        <v>30.5</v>
      </c>
      <c r="DM7" s="52">
        <f t="shared" si="25"/>
        <v>26.4</v>
      </c>
      <c r="DN7" s="52">
        <f t="shared" si="25"/>
        <v>26.2</v>
      </c>
      <c r="DO7" s="52">
        <f t="shared" si="25"/>
        <v>26.3</v>
      </c>
      <c r="DP7" s="52">
        <f t="shared" si="25"/>
        <v>26.3</v>
      </c>
      <c r="DQ7" s="52">
        <f t="shared" si="25"/>
        <v>28</v>
      </c>
      <c r="DR7" s="52"/>
      <c r="DS7" s="52">
        <f>DS8</f>
        <v>15.1</v>
      </c>
      <c r="DT7" s="52">
        <f t="shared" ref="DT7:EB7" si="26">DT8</f>
        <v>21.3</v>
      </c>
      <c r="DU7" s="52">
        <f t="shared" si="26"/>
        <v>11.4</v>
      </c>
      <c r="DV7" s="52">
        <f t="shared" si="26"/>
        <v>10.1</v>
      </c>
      <c r="DW7" s="52">
        <f t="shared" si="26"/>
        <v>13.4</v>
      </c>
      <c r="DX7" s="52">
        <f t="shared" si="26"/>
        <v>40.1</v>
      </c>
      <c r="DY7" s="52">
        <f t="shared" si="26"/>
        <v>40.799999999999997</v>
      </c>
      <c r="DZ7" s="52">
        <f t="shared" si="26"/>
        <v>40.4</v>
      </c>
      <c r="EA7" s="52">
        <f t="shared" si="26"/>
        <v>33.799999999999997</v>
      </c>
      <c r="EB7" s="52">
        <f t="shared" si="26"/>
        <v>29.9</v>
      </c>
      <c r="EC7" s="52"/>
      <c r="ED7" s="52">
        <f>ED8</f>
        <v>43</v>
      </c>
      <c r="EE7" s="52">
        <f t="shared" ref="EE7:EM7" si="27">EE8</f>
        <v>41.7</v>
      </c>
      <c r="EF7" s="52">
        <f t="shared" si="27"/>
        <v>44.5</v>
      </c>
      <c r="EG7" s="52">
        <f t="shared" si="27"/>
        <v>48.8</v>
      </c>
      <c r="EH7" s="52">
        <f t="shared" si="27"/>
        <v>51.2</v>
      </c>
      <c r="EI7" s="52">
        <f t="shared" si="27"/>
        <v>56.4</v>
      </c>
      <c r="EJ7" s="52">
        <f t="shared" si="27"/>
        <v>56.8</v>
      </c>
      <c r="EK7" s="52">
        <f t="shared" si="27"/>
        <v>58.5</v>
      </c>
      <c r="EL7" s="52">
        <f t="shared" si="27"/>
        <v>57.4</v>
      </c>
      <c r="EM7" s="52">
        <f t="shared" si="27"/>
        <v>57.3</v>
      </c>
      <c r="EN7" s="52"/>
      <c r="EO7" s="52">
        <f>EO8</f>
        <v>72.900000000000006</v>
      </c>
      <c r="EP7" s="52">
        <f t="shared" ref="EP7:EX7" si="28">EP8</f>
        <v>62</v>
      </c>
      <c r="EQ7" s="52">
        <f t="shared" si="28"/>
        <v>62.9</v>
      </c>
      <c r="ER7" s="52">
        <f t="shared" si="28"/>
        <v>67.599999999999994</v>
      </c>
      <c r="ES7" s="52">
        <f t="shared" si="28"/>
        <v>67.2</v>
      </c>
      <c r="ET7" s="52">
        <f t="shared" si="28"/>
        <v>71.099999999999994</v>
      </c>
      <c r="EU7" s="52">
        <f t="shared" si="28"/>
        <v>69.8</v>
      </c>
      <c r="EV7" s="52">
        <f t="shared" si="28"/>
        <v>69.7</v>
      </c>
      <c r="EW7" s="52">
        <f t="shared" si="28"/>
        <v>68.8</v>
      </c>
      <c r="EX7" s="52">
        <f t="shared" si="28"/>
        <v>68.599999999999994</v>
      </c>
      <c r="EY7" s="52"/>
      <c r="EZ7" s="53">
        <f>EZ8</f>
        <v>40753098</v>
      </c>
      <c r="FA7" s="53">
        <f t="shared" ref="FA7:FI7" si="29">FA8</f>
        <v>43079159</v>
      </c>
      <c r="FB7" s="53">
        <f t="shared" si="29"/>
        <v>43540342</v>
      </c>
      <c r="FC7" s="53">
        <f t="shared" si="29"/>
        <v>43603175</v>
      </c>
      <c r="FD7" s="53">
        <f t="shared" si="29"/>
        <v>44206590</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280003</v>
      </c>
      <c r="D8" s="55">
        <v>46</v>
      </c>
      <c r="E8" s="55">
        <v>6</v>
      </c>
      <c r="F8" s="55">
        <v>0</v>
      </c>
      <c r="G8" s="55">
        <v>5</v>
      </c>
      <c r="H8" s="55" t="s">
        <v>165</v>
      </c>
      <c r="I8" s="55" t="s">
        <v>165</v>
      </c>
      <c r="J8" s="55" t="s">
        <v>166</v>
      </c>
      <c r="K8" s="55" t="s">
        <v>167</v>
      </c>
      <c r="L8" s="55" t="s">
        <v>168</v>
      </c>
      <c r="M8" s="55" t="s">
        <v>169</v>
      </c>
      <c r="N8" s="55" t="s">
        <v>170</v>
      </c>
      <c r="O8" s="55" t="s">
        <v>171</v>
      </c>
      <c r="P8" s="55" t="s">
        <v>172</v>
      </c>
      <c r="Q8" s="56">
        <v>29</v>
      </c>
      <c r="R8" s="55" t="s">
        <v>173</v>
      </c>
      <c r="S8" s="55" t="s">
        <v>174</v>
      </c>
      <c r="T8" s="55" t="s">
        <v>175</v>
      </c>
      <c r="U8" s="56">
        <v>5426863</v>
      </c>
      <c r="V8" s="56">
        <v>35005</v>
      </c>
      <c r="W8" s="55" t="s">
        <v>40</v>
      </c>
      <c r="X8" s="55" t="s">
        <v>176</v>
      </c>
      <c r="Y8" s="57" t="s">
        <v>177</v>
      </c>
      <c r="Z8" s="56">
        <v>377</v>
      </c>
      <c r="AA8" s="56" t="s">
        <v>40</v>
      </c>
      <c r="AB8" s="56">
        <v>15</v>
      </c>
      <c r="AC8" s="56">
        <v>45</v>
      </c>
      <c r="AD8" s="56">
        <v>4</v>
      </c>
      <c r="AE8" s="56">
        <v>441</v>
      </c>
      <c r="AF8" s="56">
        <v>377</v>
      </c>
      <c r="AG8" s="56" t="s">
        <v>40</v>
      </c>
      <c r="AH8" s="56">
        <v>377</v>
      </c>
      <c r="AI8" s="58">
        <v>100.4</v>
      </c>
      <c r="AJ8" s="58">
        <v>102.2</v>
      </c>
      <c r="AK8" s="58">
        <v>104.8</v>
      </c>
      <c r="AL8" s="58">
        <v>100.6</v>
      </c>
      <c r="AM8" s="58">
        <v>97.2</v>
      </c>
      <c r="AN8" s="58">
        <v>99</v>
      </c>
      <c r="AO8" s="58">
        <v>103.9</v>
      </c>
      <c r="AP8" s="58">
        <v>106.6</v>
      </c>
      <c r="AQ8" s="58">
        <v>103.5</v>
      </c>
      <c r="AR8" s="58">
        <v>96.8</v>
      </c>
      <c r="AS8" s="58">
        <v>96.6</v>
      </c>
      <c r="AT8" s="58">
        <v>90.5</v>
      </c>
      <c r="AU8" s="58">
        <v>84</v>
      </c>
      <c r="AV8" s="58">
        <v>86.9</v>
      </c>
      <c r="AW8" s="58">
        <v>88.2</v>
      </c>
      <c r="AX8" s="58">
        <v>88.6</v>
      </c>
      <c r="AY8" s="58">
        <v>92.4</v>
      </c>
      <c r="AZ8" s="58">
        <v>87.5</v>
      </c>
      <c r="BA8" s="58">
        <v>89.4</v>
      </c>
      <c r="BB8" s="58">
        <v>88.9</v>
      </c>
      <c r="BC8" s="58">
        <v>89.2</v>
      </c>
      <c r="BD8" s="58">
        <v>86.6</v>
      </c>
      <c r="BE8" s="59">
        <v>87.8</v>
      </c>
      <c r="BF8" s="59">
        <v>81.2</v>
      </c>
      <c r="BG8" s="59">
        <v>84.3</v>
      </c>
      <c r="BH8" s="59">
        <v>85.6</v>
      </c>
      <c r="BI8" s="59">
        <v>86.1</v>
      </c>
      <c r="BJ8" s="59">
        <v>89.9</v>
      </c>
      <c r="BK8" s="59">
        <v>84.9</v>
      </c>
      <c r="BL8" s="59">
        <v>86.9</v>
      </c>
      <c r="BM8" s="59">
        <v>86.4</v>
      </c>
      <c r="BN8" s="59">
        <v>86.7</v>
      </c>
      <c r="BO8" s="59">
        <v>83.9</v>
      </c>
      <c r="BP8" s="58">
        <v>82.6</v>
      </c>
      <c r="BQ8" s="58">
        <v>70.599999999999994</v>
      </c>
      <c r="BR8" s="58">
        <v>71.2</v>
      </c>
      <c r="BS8" s="58">
        <v>75.400000000000006</v>
      </c>
      <c r="BT8" s="58">
        <v>77.900000000000006</v>
      </c>
      <c r="BU8" s="58">
        <v>77</v>
      </c>
      <c r="BV8" s="58">
        <v>68.400000000000006</v>
      </c>
      <c r="BW8" s="58">
        <v>68.2</v>
      </c>
      <c r="BX8" s="58">
        <v>68.400000000000006</v>
      </c>
      <c r="BY8" s="58">
        <v>70.900000000000006</v>
      </c>
      <c r="BZ8" s="58">
        <v>68.7</v>
      </c>
      <c r="CA8" s="59">
        <v>68398</v>
      </c>
      <c r="CB8" s="59">
        <v>73407</v>
      </c>
      <c r="CC8" s="59">
        <v>77659</v>
      </c>
      <c r="CD8" s="59">
        <v>77472</v>
      </c>
      <c r="CE8" s="59">
        <v>77329</v>
      </c>
      <c r="CF8" s="59">
        <v>60271</v>
      </c>
      <c r="CG8" s="59">
        <v>63766</v>
      </c>
      <c r="CH8" s="59">
        <v>66386</v>
      </c>
      <c r="CI8" s="59">
        <v>69418</v>
      </c>
      <c r="CJ8" s="59">
        <v>70803</v>
      </c>
      <c r="CK8" s="58">
        <v>62428</v>
      </c>
      <c r="CL8" s="59">
        <v>25573</v>
      </c>
      <c r="CM8" s="59">
        <v>15620</v>
      </c>
      <c r="CN8" s="59">
        <v>16598</v>
      </c>
      <c r="CO8" s="59">
        <v>17163</v>
      </c>
      <c r="CP8" s="59">
        <v>17661</v>
      </c>
      <c r="CQ8" s="59">
        <v>16979</v>
      </c>
      <c r="CR8" s="59">
        <v>18423</v>
      </c>
      <c r="CS8" s="59">
        <v>19190</v>
      </c>
      <c r="CT8" s="59">
        <v>19216</v>
      </c>
      <c r="CU8" s="59">
        <v>20167</v>
      </c>
      <c r="CV8" s="58">
        <v>18236</v>
      </c>
      <c r="CW8" s="59">
        <v>56.8</v>
      </c>
      <c r="CX8" s="59">
        <v>65</v>
      </c>
      <c r="CY8" s="59">
        <v>60.8</v>
      </c>
      <c r="CZ8" s="59">
        <v>59.3</v>
      </c>
      <c r="DA8" s="59">
        <v>56.4</v>
      </c>
      <c r="DB8" s="59">
        <v>53</v>
      </c>
      <c r="DC8" s="59">
        <v>56.7</v>
      </c>
      <c r="DD8" s="59">
        <v>54.2</v>
      </c>
      <c r="DE8" s="59">
        <v>53.9</v>
      </c>
      <c r="DF8" s="59">
        <v>54.1</v>
      </c>
      <c r="DG8" s="59">
        <v>56.1</v>
      </c>
      <c r="DH8" s="59">
        <v>29</v>
      </c>
      <c r="DI8" s="59">
        <v>28.3</v>
      </c>
      <c r="DJ8" s="59">
        <v>29.2</v>
      </c>
      <c r="DK8" s="59">
        <v>29.4</v>
      </c>
      <c r="DL8" s="59">
        <v>30.5</v>
      </c>
      <c r="DM8" s="59">
        <v>26.4</v>
      </c>
      <c r="DN8" s="59">
        <v>26.2</v>
      </c>
      <c r="DO8" s="59">
        <v>26.3</v>
      </c>
      <c r="DP8" s="59">
        <v>26.3</v>
      </c>
      <c r="DQ8" s="59">
        <v>28</v>
      </c>
      <c r="DR8" s="59">
        <v>26.4</v>
      </c>
      <c r="DS8" s="59">
        <v>15.1</v>
      </c>
      <c r="DT8" s="59">
        <v>21.3</v>
      </c>
      <c r="DU8" s="59">
        <v>11.4</v>
      </c>
      <c r="DV8" s="59">
        <v>10.1</v>
      </c>
      <c r="DW8" s="59">
        <v>13.4</v>
      </c>
      <c r="DX8" s="59">
        <v>40.1</v>
      </c>
      <c r="DY8" s="59">
        <v>40.799999999999997</v>
      </c>
      <c r="DZ8" s="59">
        <v>40.4</v>
      </c>
      <c r="EA8" s="59">
        <v>33.799999999999997</v>
      </c>
      <c r="EB8" s="59">
        <v>29.9</v>
      </c>
      <c r="EC8" s="59">
        <v>54.5</v>
      </c>
      <c r="ED8" s="58">
        <v>43</v>
      </c>
      <c r="EE8" s="58">
        <v>41.7</v>
      </c>
      <c r="EF8" s="58">
        <v>44.5</v>
      </c>
      <c r="EG8" s="58">
        <v>48.8</v>
      </c>
      <c r="EH8" s="58">
        <v>51.2</v>
      </c>
      <c r="EI8" s="58">
        <v>56.4</v>
      </c>
      <c r="EJ8" s="58">
        <v>56.8</v>
      </c>
      <c r="EK8" s="58">
        <v>58.5</v>
      </c>
      <c r="EL8" s="58">
        <v>57.4</v>
      </c>
      <c r="EM8" s="58">
        <v>57.3</v>
      </c>
      <c r="EN8" s="58">
        <v>57</v>
      </c>
      <c r="EO8" s="58">
        <v>72.900000000000006</v>
      </c>
      <c r="EP8" s="58">
        <v>62</v>
      </c>
      <c r="EQ8" s="58">
        <v>62.9</v>
      </c>
      <c r="ER8" s="58">
        <v>67.599999999999994</v>
      </c>
      <c r="ES8" s="58">
        <v>67.2</v>
      </c>
      <c r="ET8" s="58">
        <v>71.099999999999994</v>
      </c>
      <c r="EU8" s="58">
        <v>69.8</v>
      </c>
      <c r="EV8" s="58">
        <v>69.7</v>
      </c>
      <c r="EW8" s="58">
        <v>68.8</v>
      </c>
      <c r="EX8" s="58">
        <v>68.599999999999994</v>
      </c>
      <c r="EY8" s="58">
        <v>70.400000000000006</v>
      </c>
      <c r="EZ8" s="59">
        <v>40753098</v>
      </c>
      <c r="FA8" s="59">
        <v>43079159</v>
      </c>
      <c r="FB8" s="59">
        <v>43540342</v>
      </c>
      <c r="FC8" s="59">
        <v>43603175</v>
      </c>
      <c r="FD8" s="59">
        <v>44206590</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7A0B6C3-AF23-47F6-8F8F-7A62C8BA28E0}"/>
</file>

<file path=customXml/itemProps2.xml><?xml version="1.0" encoding="utf-8"?>
<ds:datastoreItem xmlns:ds="http://schemas.openxmlformats.org/officeDocument/2006/customXml" ds:itemID="{88F53FB2-4253-4F02-9DE7-AA0F1C4902D1}"/>
</file>

<file path=customXml/itemProps3.xml><?xml version="1.0" encoding="utf-8"?>
<ds:datastoreItem xmlns:ds="http://schemas.openxmlformats.org/officeDocument/2006/customXml" ds:itemID="{D37F3162-66EA-4A76-9A59-05DCF4D11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2025-02-13T08:42:38Z</dcterms:created>
  <dcterms:modified xsi:type="dcterms:W3CDTF">2025-02-13T08:42:43Z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