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11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10.xml" ContentType="application/vnd.openxmlformats-officedocument.drawingml.chartshapes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12.xml" ContentType="application/vnd.openxmlformats-officedocument.drawingml.chartshapes+xml"/>
  <Override PartName="/xl/drawings/drawing13.xml" ContentType="application/vnd.openxmlformats-officedocument.drawingml.chartshapes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2.xml" ContentType="application/vnd.openxmlformats-officedocument.drawingml.char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79FC9007CF01818CAB2964371BE22B978AEE84DA" xr6:coauthVersionLast="47" xr6:coauthVersionMax="47" xr10:uidLastSave="{F4FD09BF-1FF8-4DEE-A2DD-D6611CA2119D}"/>
  <workbookProtection workbookAlgorithmName="SHA-512" workbookHashValue="a2e/3UXOeHjCkvRHAnuBoAh4fiSheNq05rbmuRuvmARb22nhCLSq/YY8AZFxoXHavT4dTuGwV89OCleq6IyjiQ==" workbookSaltValue="02TwsoR/crfmyegbtM8Xkw==" workbookSpinCount="100000" lockStructure="1"/>
  <bookViews>
    <workbookView xWindow="28680" yWindow="-120" windowWidth="29040" windowHeight="15720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KV79" i="4" s="1"/>
  <c r="EZ7" i="5"/>
  <c r="KG79" i="4" s="1"/>
  <c r="EX7" i="5"/>
  <c r="JB80" i="4" s="1"/>
  <c r="EW7" i="5"/>
  <c r="IM80" i="4" s="1"/>
  <c r="EV7" i="5"/>
  <c r="EU7" i="5"/>
  <c r="ET7" i="5"/>
  <c r="ES7" i="5"/>
  <c r="ER7" i="5"/>
  <c r="EQ7" i="5"/>
  <c r="EP7" i="5"/>
  <c r="EO7" i="5"/>
  <c r="EM7" i="5"/>
  <c r="FO80" i="4" s="1"/>
  <c r="EL7" i="5"/>
  <c r="EZ80" i="4" s="1"/>
  <c r="EK7" i="5"/>
  <c r="EK80" i="4" s="1"/>
  <c r="EJ7" i="5"/>
  <c r="DV80" i="4" s="1"/>
  <c r="EI7" i="5"/>
  <c r="EH7" i="5"/>
  <c r="EG7" i="5"/>
  <c r="EZ79" i="4" s="1"/>
  <c r="EF7" i="5"/>
  <c r="EE7" i="5"/>
  <c r="ED7" i="5"/>
  <c r="EB7" i="5"/>
  <c r="BX80" i="4" s="1"/>
  <c r="EA7" i="5"/>
  <c r="DZ7" i="5"/>
  <c r="DY7" i="5"/>
  <c r="AE80" i="4" s="1"/>
  <c r="DX7" i="5"/>
  <c r="P80" i="4" s="1"/>
  <c r="DW7" i="5"/>
  <c r="BX79" i="4" s="1"/>
  <c r="DV7" i="5"/>
  <c r="DU7" i="5"/>
  <c r="DT7" i="5"/>
  <c r="DS7" i="5"/>
  <c r="DQ7" i="5"/>
  <c r="DP7" i="5"/>
  <c r="DO7" i="5"/>
  <c r="DN7" i="5"/>
  <c r="DM7" i="5"/>
  <c r="KF56" i="4" s="1"/>
  <c r="DL7" i="5"/>
  <c r="MN55" i="4" s="1"/>
  <c r="DK7" i="5"/>
  <c r="LY55" i="4" s="1"/>
  <c r="DJ7" i="5"/>
  <c r="LJ55" i="4" s="1"/>
  <c r="DI7" i="5"/>
  <c r="DH7" i="5"/>
  <c r="DF7" i="5"/>
  <c r="DE7" i="5"/>
  <c r="DD7" i="5"/>
  <c r="DC7" i="5"/>
  <c r="DB7" i="5"/>
  <c r="DA7" i="5"/>
  <c r="CZ7" i="5"/>
  <c r="CY7" i="5"/>
  <c r="CX7" i="5"/>
  <c r="CW7" i="5"/>
  <c r="GR55" i="4" s="1"/>
  <c r="CU7" i="5"/>
  <c r="CT7" i="5"/>
  <c r="CS7" i="5"/>
  <c r="CR7" i="5"/>
  <c r="CQ7" i="5"/>
  <c r="CP7" i="5"/>
  <c r="CO7" i="5"/>
  <c r="EW55" i="4" s="1"/>
  <c r="CN7" i="5"/>
  <c r="CM7" i="5"/>
  <c r="DS55" i="4" s="1"/>
  <c r="CL7" i="5"/>
  <c r="DD55" i="4" s="1"/>
  <c r="CJ7" i="5"/>
  <c r="BX56" i="4" s="1"/>
  <c r="CI7" i="5"/>
  <c r="BI56" i="4" s="1"/>
  <c r="CH7" i="5"/>
  <c r="CG7" i="5"/>
  <c r="CF7" i="5"/>
  <c r="P56" i="4" s="1"/>
  <c r="CE7" i="5"/>
  <c r="CD7" i="5"/>
  <c r="CC7" i="5"/>
  <c r="CB7" i="5"/>
  <c r="CA7" i="5"/>
  <c r="BY7" i="5"/>
  <c r="BX7" i="5"/>
  <c r="BW7" i="5"/>
  <c r="BV7" i="5"/>
  <c r="KU34" i="4" s="1"/>
  <c r="BU7" i="5"/>
  <c r="BT7" i="5"/>
  <c r="BS7" i="5"/>
  <c r="BR7" i="5"/>
  <c r="BQ7" i="5"/>
  <c r="BP7" i="5"/>
  <c r="BN7" i="5"/>
  <c r="BM7" i="5"/>
  <c r="BL7" i="5"/>
  <c r="HV34" i="4" s="1"/>
  <c r="BK7" i="5"/>
  <c r="HG34" i="4" s="1"/>
  <c r="BJ7" i="5"/>
  <c r="GR34" i="4" s="1"/>
  <c r="BI7" i="5"/>
  <c r="IZ33" i="4" s="1"/>
  <c r="BH7" i="5"/>
  <c r="BG7" i="5"/>
  <c r="BF7" i="5"/>
  <c r="BE7" i="5"/>
  <c r="BC7" i="5"/>
  <c r="BB7" i="5"/>
  <c r="BA7" i="5"/>
  <c r="AZ7" i="5"/>
  <c r="AY7" i="5"/>
  <c r="AX7" i="5"/>
  <c r="AW7" i="5"/>
  <c r="EW33" i="4" s="1"/>
  <c r="AV7" i="5"/>
  <c r="EH33" i="4" s="1"/>
  <c r="AU7" i="5"/>
  <c r="AT7" i="5"/>
  <c r="AR7" i="5"/>
  <c r="BX34" i="4" s="1"/>
  <c r="AQ7" i="5"/>
  <c r="AP7" i="5"/>
  <c r="AO7" i="5"/>
  <c r="AN7" i="5"/>
  <c r="P34" i="4" s="1"/>
  <c r="AM7" i="5"/>
  <c r="BX33" i="4" s="1"/>
  <c r="AL7" i="5"/>
  <c r="BI33" i="4" s="1"/>
  <c r="AK7" i="5"/>
  <c r="AT33" i="4" s="1"/>
  <c r="AJ7" i="5"/>
  <c r="AE33" i="4" s="1"/>
  <c r="AI7" i="5"/>
  <c r="P33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F90" i="4" s="1"/>
  <c r="CJ6" i="5"/>
  <c r="CI6" i="5"/>
  <c r="CH6" i="5"/>
  <c r="CG6" i="5"/>
  <c r="CF6" i="5"/>
  <c r="CE6" i="5"/>
  <c r="CD6" i="5"/>
  <c r="CC6" i="5"/>
  <c r="CB6" i="5"/>
  <c r="CA6" i="5"/>
  <c r="BZ6" i="5"/>
  <c r="E90" i="4" s="1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C90" i="4" s="1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ID12" i="4" s="1"/>
  <c r="AE6" i="5"/>
  <c r="LP10" i="4" s="1"/>
  <c r="AD6" i="5"/>
  <c r="JW10" i="4" s="1"/>
  <c r="AC6" i="5"/>
  <c r="ID10" i="4" s="1"/>
  <c r="AB6" i="5"/>
  <c r="LP8" i="4" s="1"/>
  <c r="AA6" i="5"/>
  <c r="Z6" i="5"/>
  <c r="Y6" i="5"/>
  <c r="FZ12" i="4" s="1"/>
  <c r="X6" i="5"/>
  <c r="EG12" i="4" s="1"/>
  <c r="W6" i="5"/>
  <c r="V6" i="5"/>
  <c r="U6" i="5"/>
  <c r="B12" i="4" s="1"/>
  <c r="T6" i="5"/>
  <c r="FZ10" i="4" s="1"/>
  <c r="S6" i="5"/>
  <c r="EG10" i="4" s="1"/>
  <c r="R6" i="5"/>
  <c r="CN10" i="4" s="1"/>
  <c r="Q6" i="5"/>
  <c r="AU10" i="4" s="1"/>
  <c r="P6" i="5"/>
  <c r="B10" i="4" s="1"/>
  <c r="O6" i="5"/>
  <c r="N6" i="5"/>
  <c r="EG8" i="4" s="1"/>
  <c r="M6" i="5"/>
  <c r="L6" i="5"/>
  <c r="AU8" i="4" s="1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MO80" i="4"/>
  <c r="LZ80" i="4"/>
  <c r="LK80" i="4"/>
  <c r="KV80" i="4"/>
  <c r="KG80" i="4"/>
  <c r="HX80" i="4"/>
  <c r="HI80" i="4"/>
  <c r="GT80" i="4"/>
  <c r="DG80" i="4"/>
  <c r="BI80" i="4"/>
  <c r="AT80" i="4"/>
  <c r="MO79" i="4"/>
  <c r="LZ79" i="4"/>
  <c r="LK79" i="4"/>
  <c r="JB79" i="4"/>
  <c r="IM79" i="4"/>
  <c r="HX79" i="4"/>
  <c r="HI79" i="4"/>
  <c r="GT79" i="4"/>
  <c r="FO79" i="4"/>
  <c r="EK79" i="4"/>
  <c r="DV79" i="4"/>
  <c r="DG79" i="4"/>
  <c r="BI79" i="4"/>
  <c r="AT79" i="4"/>
  <c r="AE79" i="4"/>
  <c r="P79" i="4"/>
  <c r="MN56" i="4"/>
  <c r="LY56" i="4"/>
  <c r="LJ56" i="4"/>
  <c r="KU56" i="4"/>
  <c r="IZ56" i="4"/>
  <c r="IK56" i="4"/>
  <c r="HV56" i="4"/>
  <c r="HG56" i="4"/>
  <c r="GR56" i="4"/>
  <c r="FL56" i="4"/>
  <c r="EW56" i="4"/>
  <c r="EH56" i="4"/>
  <c r="DS56" i="4"/>
  <c r="DD56" i="4"/>
  <c r="AT56" i="4"/>
  <c r="AE56" i="4"/>
  <c r="KU55" i="4"/>
  <c r="KF55" i="4"/>
  <c r="IZ55" i="4"/>
  <c r="IK55" i="4"/>
  <c r="HV55" i="4"/>
  <c r="HG55" i="4"/>
  <c r="FL55" i="4"/>
  <c r="EH55" i="4"/>
  <c r="BX55" i="4"/>
  <c r="BI55" i="4"/>
  <c r="AT55" i="4"/>
  <c r="AE55" i="4"/>
  <c r="P55" i="4"/>
  <c r="MN34" i="4"/>
  <c r="LY34" i="4"/>
  <c r="LJ34" i="4"/>
  <c r="KF34" i="4"/>
  <c r="IZ34" i="4"/>
  <c r="IK34" i="4"/>
  <c r="FL34" i="4"/>
  <c r="EW34" i="4"/>
  <c r="EH34" i="4"/>
  <c r="DS34" i="4"/>
  <c r="DD34" i="4"/>
  <c r="BI34" i="4"/>
  <c r="AT34" i="4"/>
  <c r="AE34" i="4"/>
  <c r="MN33" i="4"/>
  <c r="LY33" i="4"/>
  <c r="LJ33" i="4"/>
  <c r="KU33" i="4"/>
  <c r="KF33" i="4"/>
  <c r="IK33" i="4"/>
  <c r="HV33" i="4"/>
  <c r="HG33" i="4"/>
  <c r="GR33" i="4"/>
  <c r="FL33" i="4"/>
  <c r="DS33" i="4"/>
  <c r="DD33" i="4"/>
  <c r="LP12" i="4"/>
  <c r="JW12" i="4"/>
  <c r="CN12" i="4"/>
  <c r="AU12" i="4"/>
  <c r="JW8" i="4"/>
  <c r="ID8" i="4"/>
  <c r="FZ8" i="4"/>
  <c r="CN8" i="4"/>
  <c r="B8" i="4"/>
  <c r="B6" i="4"/>
  <c r="JB78" i="4" l="1"/>
  <c r="IZ54" i="4"/>
  <c r="IZ32" i="4"/>
  <c r="BX78" i="4"/>
  <c r="BX54" i="4"/>
  <c r="BX32" i="4"/>
  <c r="MO78" i="4"/>
  <c r="MN54" i="4"/>
  <c r="MN32" i="4"/>
  <c r="FO78" i="4"/>
  <c r="FL54" i="4"/>
  <c r="FL32" i="4"/>
  <c r="C11" i="5"/>
  <c r="D11" i="5"/>
  <c r="E11" i="5"/>
  <c r="B11" i="5"/>
  <c r="GT78" i="4" l="1"/>
  <c r="GR54" i="4"/>
  <c r="GR32" i="4"/>
  <c r="P78" i="4"/>
  <c r="P54" i="4"/>
  <c r="P32" i="4"/>
  <c r="KG78" i="4"/>
  <c r="KF54" i="4"/>
  <c r="KF32" i="4"/>
  <c r="DG78" i="4"/>
  <c r="DD54" i="4"/>
  <c r="DD32" i="4"/>
  <c r="DV78" i="4"/>
  <c r="DS54" i="4"/>
  <c r="DS32" i="4"/>
  <c r="AE54" i="4"/>
  <c r="AE32" i="4"/>
  <c r="KV78" i="4"/>
  <c r="KU54" i="4"/>
  <c r="KU32" i="4"/>
  <c r="HI78" i="4"/>
  <c r="HG54" i="4"/>
  <c r="HG32" i="4"/>
  <c r="AE78" i="4"/>
  <c r="LZ78" i="4"/>
  <c r="LY54" i="4"/>
  <c r="LY32" i="4"/>
  <c r="EZ78" i="4"/>
  <c r="EW54" i="4"/>
  <c r="EW32" i="4"/>
  <c r="BI78" i="4"/>
  <c r="BI54" i="4"/>
  <c r="BI32" i="4"/>
  <c r="IM78" i="4"/>
  <c r="IK54" i="4"/>
  <c r="IK32" i="4"/>
  <c r="AT78" i="4"/>
  <c r="AT54" i="4"/>
  <c r="AT32" i="4"/>
  <c r="LJ54" i="4"/>
  <c r="LJ32" i="4"/>
  <c r="HX78" i="4"/>
  <c r="HV54" i="4"/>
  <c r="HV32" i="4"/>
  <c r="EK78" i="4"/>
  <c r="EH54" i="4"/>
  <c r="EH32" i="4"/>
  <c r="LK78" i="4"/>
</calcChain>
</file>

<file path=xl/sharedStrings.xml><?xml version="1.0" encoding="utf-8"?>
<sst xmlns="http://schemas.openxmlformats.org/spreadsheetml/2006/main" count="343" uniqueCount="196">
  <si>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</si>
  <si>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</si>
  <si>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</si>
  <si>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</si>
  <si>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</si>
  <si>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</si>
  <si>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</si>
  <si>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</si>
  <si>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</si>
  <si>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</si>
  <si>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</si>
  <si>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</si>
  <si>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</si>
  <si>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</si>
  <si>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</si>
  <si>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</si>
  <si>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</si>
  <si>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</si>
  <si>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</si>
  <si>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</si>
  <si>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</si>
  <si>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</si>
  <si>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</si>
  <si>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</si>
  <si>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</si>
  <si>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</si>
  <si>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</si>
  <si>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</si>
  <si>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</si>
  <si>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</si>
  <si>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</si>
  <si>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</si>
  <si>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</si>
  <si>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</si>
  <si>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経営強化に係る主な取組（直近の実施時期）</t>
    <rPh sb="0" eb="2">
      <t>ケイエイ</t>
    </rPh>
    <rPh sb="2" eb="4">
      <t>キョウカ</t>
    </rPh>
    <rPh sb="5" eb="6">
      <t>カカ</t>
    </rPh>
    <rPh sb="7" eb="8">
      <t>オモ</t>
    </rPh>
    <rPh sb="9" eb="11">
      <t>トリクミ</t>
    </rPh>
    <rPh sb="12" eb="14">
      <t>チョッキン</t>
    </rPh>
    <rPh sb="15" eb="17">
      <t>ジッシ</t>
    </rPh>
    <rPh sb="17" eb="19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</si>
  <si>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</si>
  <si>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</si>
  <si>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</si>
  <si>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</si>
  <si>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</si>
  <si>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</si>
  <si>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</si>
  <si>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</si>
  <si>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</si>
  <si>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</si>
  <si>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</si>
  <si>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</si>
  <si>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</si>
  <si>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</si>
  <si>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</si>
  <si>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</si>
  <si>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</si>
  <si>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</si>
  <si>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</si>
  <si>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</si>
  <si>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</si>
  <si>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</si>
  <si>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</si>
  <si>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</si>
  <si>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</si>
  <si>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</si>
  <si>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</si>
  <si>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</si>
  <si>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</si>
  <si>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</si>
  <si>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</si>
  <si>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</si>
  <si>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</si>
  <si>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</si>
  <si>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</si>
  <si>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</si>
  <si>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</si>
  <si>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</si>
  <si>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</si>
  <si>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</si>
  <si>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</si>
  <si>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</si>
  <si>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</si>
  <si>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</si>
  <si>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</si>
  <si>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</si>
  <si>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</si>
  <si>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</si>
  <si>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</si>
  <si>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</si>
  <si>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</si>
  <si>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令和7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</si>
  <si>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</si>
  <si>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</si>
  <si>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</si>
  <si>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</si>
  <si>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</si>
  <si>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</si>
  <si>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</si>
  <si>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</si>
  <si>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</si>
  <si>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</si>
  <si>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</si>
  <si>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</si>
  <si>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</si>
  <si>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</si>
  <si>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</si>
  <si>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</si>
  <si>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</si>
  <si>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</si>
  <si>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</si>
  <si>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</si>
  <si>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</si>
  <si>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</si>
  <si>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</si>
  <si>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</si>
  <si>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</si>
  <si>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</si>
  <si>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</si>
  <si>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</si>
  <si>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</si>
  <si>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</si>
  <si>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</si>
  <si>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</si>
  <si>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</si>
  <si>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</si>
  <si>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</si>
  <si>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</si>
  <si>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</si>
  <si>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</si>
  <si>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</si>
  <si>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</si>
  <si>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</si>
  <si>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</si>
  <si>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</si>
  <si>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</si>
  <si>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</si>
  <si>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</si>
  <si>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</si>
  <si>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</si>
  <si>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</si>
  <si>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</si>
  <si>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</si>
  <si>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</si>
  <si>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</si>
  <si>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</si>
  <si>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</si>
  <si>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</si>
  <si>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</si>
  <si>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</si>
  <si>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</si>
  <si>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</si>
  <si>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</si>
  <si>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</si>
  <si>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</si>
  <si>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</si>
  <si>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</si>
  <si>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</si>
  <si>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</si>
  <si>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</si>
  <si>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</si>
  <si>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</si>
  <si>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</si>
  <si>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</si>
  <si>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</si>
  <si>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</si>
  <si>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</si>
  <si>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</si>
  <si>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</si>
  <si>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</si>
  <si>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</si>
  <si>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当該値(N)</t>
    <phoneticPr fontId="5"/>
  </si>
  <si>
    <t>当該値(N-1)</t>
    <phoneticPr fontId="5"/>
  </si>
  <si>
    <t>当該値(N-4)</t>
    <phoneticPr fontId="5"/>
  </si>
  <si>
    <t>当該値(N-2)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</si>
  <si>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</si>
  <si>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</si>
  <si>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</si>
  <si>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</si>
  <si>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兵庫県</t>
  </si>
  <si>
    <t>はりま姫路総合医療センター</t>
  </si>
  <si>
    <t>条例全部</t>
  </si>
  <si>
    <t>病院事業</t>
  </si>
  <si>
    <t>一般病院</t>
  </si>
  <si>
    <t>500床以上</t>
  </si>
  <si>
    <t>自治体職員</t>
  </si>
  <si>
    <t>直営</t>
  </si>
  <si>
    <t>対象</t>
  </si>
  <si>
    <t>透 I 訓 ガ</t>
  </si>
  <si>
    <t>救 臨 が へ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</si>
  <si>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</si>
  <si>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</si>
  <si>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</si>
  <si>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</si>
  <si>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</si>
  <si>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</si>
  <si>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</si>
  <si>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令和5年度は開院2年目を迎え、令和4年度に比べて、病床利用率などの業務量の拡大、入院・外来単価などの診療密度の高度化が進んだ結果、経常収支比率などの健全性指標、給与費比率などの効率性指標が好転した。なお、令和3年度以前のデータは旧姫路循環器病センターのものであり、病院の規模・性格が異なるため、単純な比較はできない。</t>
    <phoneticPr fontId="5"/>
  </si>
  <si>
    <t>令和4年度の新病院開設に伴う建物新築・機器更新により、減価償却率は低い水準にとどまっている。</t>
    <rPh sb="14" eb="18">
      <t>タテモノシンチク</t>
    </rPh>
    <rPh sb="19" eb="23">
      <t>キキコウシン</t>
    </rPh>
    <rPh sb="31" eb="32">
      <t>リツ</t>
    </rPh>
    <rPh sb="33" eb="34">
      <t>ヒク</t>
    </rPh>
    <rPh sb="35" eb="37">
      <t>スイジュン</t>
    </rPh>
    <phoneticPr fontId="5"/>
  </si>
  <si>
    <t>１　総合的な診療機能を活かした高度専門・急性期医療の提供
２　圏域における最後の砦としての救急医療の充実
３　臨床研修センターを中心とした若手医師等の医療人材育成
４　よりよい医療を目指した臨床研究や新しい医療機器開発の推進</t>
    <rPh sb="55" eb="59">
      <t>リンショウケンシュウ</t>
    </rPh>
    <rPh sb="64" eb="66">
      <t>チュウシン</t>
    </rPh>
    <rPh sb="69" eb="74">
      <t>ワカテイシトウ</t>
    </rPh>
    <rPh sb="75" eb="81">
      <t>イリョウジンザイイクセイ</t>
    </rPh>
    <rPh sb="100" eb="101">
      <t>アタラ</t>
    </rPh>
    <rPh sb="103" eb="109">
      <t>イリョウキキカイハツ</t>
    </rPh>
    <phoneticPr fontId="5"/>
  </si>
  <si>
    <t>令和5年度は開院2年目フルオープンにより稼働病床数が640床から736床に拡張した結果、業務量が拡大したものの、コロナ禍における患者の受療行動の変化等により、いまだ本格稼働への途上にあり、病院のポテンシャルを十分に発揮するには至っていない。給与費や材料費等の増加が顕著となっている中、量の拡大と質の向上をさらに追求し、引き続き経営の健全性と効率性を高めていく。</t>
    <rPh sb="64" eb="66">
      <t>カンジャ</t>
    </rPh>
    <rPh sb="67" eb="71">
      <t>ジュリョウコウドウ</t>
    </rPh>
    <rPh sb="72" eb="75">
      <t>ヘンカトウ</t>
    </rPh>
    <rPh sb="120" eb="123">
      <t>キュウヨヒ</t>
    </rPh>
    <rPh sb="124" eb="128">
      <t>ザイリョウヒトウ</t>
    </rPh>
    <rPh sb="129" eb="131">
      <t>ゾウカ</t>
    </rPh>
    <rPh sb="132" eb="134">
      <t>ケンチョ</t>
    </rPh>
    <rPh sb="140" eb="141">
      <t>ナカ</t>
    </rPh>
    <rPh sb="159" eb="160">
      <t>ヒ</t>
    </rPh>
    <rPh sb="161" eb="162">
      <t>ツヅ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</si>
</sst>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69.5</c:v>
                </c:pt>
                <c:pt idx="1">
                  <c:v>63.3</c:v>
                </c:pt>
                <c:pt idx="2">
                  <c:v>65.900000000000006</c:v>
                </c:pt>
                <c:pt idx="3">
                  <c:v>64.900000000000006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6-4D6A-AD20-1FCB26E96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74.400000000000006</c:v>
                </c:pt>
                <c:pt idx="1">
                  <c:v>66.5</c:v>
                </c:pt>
                <c:pt idx="2">
                  <c:v>66.8</c:v>
                </c:pt>
                <c:pt idx="3">
                  <c:v>72.2</c:v>
                </c:pt>
                <c:pt idx="4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6-4D6A-AD20-1FCB26E96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27472</c:v>
                </c:pt>
                <c:pt idx="1">
                  <c:v>28525</c:v>
                </c:pt>
                <c:pt idx="2">
                  <c:v>27232</c:v>
                </c:pt>
                <c:pt idx="3">
                  <c:v>19985</c:v>
                </c:pt>
                <c:pt idx="4">
                  <c:v>21867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5-4101-A70F-38555CC7B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15111</c:v>
                </c:pt>
                <c:pt idx="1">
                  <c:v>15986</c:v>
                </c:pt>
                <c:pt idx="2">
                  <c:v>16421</c:v>
                </c:pt>
                <c:pt idx="3">
                  <c:v>23704</c:v>
                </c:pt>
                <c:pt idx="4">
                  <c:v>25007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95-4101-A70F-38555CC7B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103383</c:v>
                </c:pt>
                <c:pt idx="1">
                  <c:v>111909</c:v>
                </c:pt>
                <c:pt idx="2">
                  <c:v>112096</c:v>
                </c:pt>
                <c:pt idx="3">
                  <c:v>94878</c:v>
                </c:pt>
                <c:pt idx="4">
                  <c:v>95358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E-48CD-8CB9-DF88C9BE1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53523</c:v>
                </c:pt>
                <c:pt idx="1">
                  <c:v>57368</c:v>
                </c:pt>
                <c:pt idx="2">
                  <c:v>59838</c:v>
                </c:pt>
                <c:pt idx="3">
                  <c:v>82275</c:v>
                </c:pt>
                <c:pt idx="4">
                  <c:v>83606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E-48CD-8CB9-DF88C9BE1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60-4CF0-9DD1-AFA9774F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75.099999999999994</c:v>
                </c:pt>
                <c:pt idx="1">
                  <c:v>83.2</c:v>
                </c:pt>
                <c:pt idx="2">
                  <c:v>84.6</c:v>
                </c:pt>
                <c:pt idx="3">
                  <c:v>25.3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60-4CF0-9DD1-AFA9774F7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89.5</c:v>
                </c:pt>
                <c:pt idx="1">
                  <c:v>85.6</c:v>
                </c:pt>
                <c:pt idx="2">
                  <c:v>87.2</c:v>
                </c:pt>
                <c:pt idx="3">
                  <c:v>78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2-44AA-A966-B68562950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81.400000000000006</c:v>
                </c:pt>
                <c:pt idx="2">
                  <c:v>83.7</c:v>
                </c:pt>
                <c:pt idx="3">
                  <c:v>88.6</c:v>
                </c:pt>
                <c:pt idx="4">
                  <c:v>89.5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2-44AA-A966-B68562950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92.4</c:v>
                </c:pt>
                <c:pt idx="1">
                  <c:v>88.5</c:v>
                </c:pt>
                <c:pt idx="2">
                  <c:v>90</c:v>
                </c:pt>
                <c:pt idx="3">
                  <c:v>79.400000000000006</c:v>
                </c:pt>
                <c:pt idx="4">
                  <c:v>85.4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2-49B9-AB67-EC17D80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89.3</c:v>
                </c:pt>
                <c:pt idx="1">
                  <c:v>84.1</c:v>
                </c:pt>
                <c:pt idx="2">
                  <c:v>86.3</c:v>
                </c:pt>
                <c:pt idx="3">
                  <c:v>90.6</c:v>
                </c:pt>
                <c:pt idx="4">
                  <c:v>91.5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E2-49B9-AB67-EC17D8057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98.2</c:v>
                </c:pt>
                <c:pt idx="1">
                  <c:v>98.6</c:v>
                </c:pt>
                <c:pt idx="2">
                  <c:v>98.2</c:v>
                </c:pt>
                <c:pt idx="3">
                  <c:v>85.2</c:v>
                </c:pt>
                <c:pt idx="4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BE-49CB-8239-BC9A747F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102.4</c:v>
                </c:pt>
                <c:pt idx="2">
                  <c:v>107.2</c:v>
                </c:pt>
                <c:pt idx="3">
                  <c:v>102.9</c:v>
                </c:pt>
                <c:pt idx="4">
                  <c:v>97.4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BE-49CB-8239-BC9A747F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71.5</c:v>
                </c:pt>
                <c:pt idx="1">
                  <c:v>72.599999999999994</c:v>
                </c:pt>
                <c:pt idx="2">
                  <c:v>66.099999999999994</c:v>
                </c:pt>
                <c:pt idx="3">
                  <c:v>6.1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6-4D75-9765-F9D16D51E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52.9</c:v>
                </c:pt>
                <c:pt idx="1">
                  <c:v>54.3</c:v>
                </c:pt>
                <c:pt idx="2">
                  <c:v>54.9</c:v>
                </c:pt>
                <c:pt idx="3">
                  <c:v>55.5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46-4D75-9765-F9D16D51E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70.900000000000006</c:v>
                </c:pt>
                <c:pt idx="1">
                  <c:v>72</c:v>
                </c:pt>
                <c:pt idx="2">
                  <c:v>57.7</c:v>
                </c:pt>
                <c:pt idx="3">
                  <c:v>22.2</c:v>
                </c:pt>
                <c:pt idx="4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8-4166-BE62-D93B43F7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69.400000000000006</c:v>
                </c:pt>
                <c:pt idx="1">
                  <c:v>69.900000000000006</c:v>
                </c:pt>
                <c:pt idx="2">
                  <c:v>68.8</c:v>
                </c:pt>
                <c:pt idx="3">
                  <c:v>70.7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68-4166-BE62-D93B43F7B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49879564</c:v>
                </c:pt>
                <c:pt idx="1">
                  <c:v>50892564</c:v>
                </c:pt>
                <c:pt idx="2">
                  <c:v>58672791</c:v>
                </c:pt>
                <c:pt idx="3">
                  <c:v>59013497</c:v>
                </c:pt>
                <c:pt idx="4">
                  <c:v>59150652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94A-BCD6-43C14B99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49696718</c:v>
                </c:pt>
                <c:pt idx="1">
                  <c:v>50234873</c:v>
                </c:pt>
                <c:pt idx="2">
                  <c:v>50294422</c:v>
                </c:pt>
                <c:pt idx="3">
                  <c:v>58800982</c:v>
                </c:pt>
                <c:pt idx="4">
                  <c:v>59984927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1-494A-BCD6-43C14B992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40.9</c:v>
                </c:pt>
                <c:pt idx="1">
                  <c:v>41.3</c:v>
                </c:pt>
                <c:pt idx="2">
                  <c:v>39.6</c:v>
                </c:pt>
                <c:pt idx="3">
                  <c:v>34.4</c:v>
                </c:pt>
                <c:pt idx="4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2-45B0-BA1C-EA801A72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24.2</c:v>
                </c:pt>
                <c:pt idx="1">
                  <c:v>24.1</c:v>
                </c:pt>
                <c:pt idx="2">
                  <c:v>23.9</c:v>
                </c:pt>
                <c:pt idx="3">
                  <c:v>29.4</c:v>
                </c:pt>
                <c:pt idx="4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92-45B0-BA1C-EA801A72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48.5</c:v>
                </c:pt>
                <c:pt idx="1">
                  <c:v>54.2</c:v>
                </c:pt>
                <c:pt idx="2">
                  <c:v>50.6</c:v>
                </c:pt>
                <c:pt idx="3">
                  <c:v>63.5</c:v>
                </c:pt>
                <c:pt idx="4">
                  <c:v>54.7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9-4AF2-9263-67B2D91D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56.2</c:v>
                </c:pt>
                <c:pt idx="1">
                  <c:v>60.8</c:v>
                </c:pt>
                <c:pt idx="2">
                  <c:v>57.4</c:v>
                </c:pt>
                <c:pt idx="3">
                  <c:v>48.8</c:v>
                </c:pt>
                <c:pt idx="4">
                  <c:v>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9-4AF2-9263-67B2D91D8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【18,236】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【62,428】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【70.4】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【50,999,060】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view="pageBreakPreview" topLeftCell="EQ1" zoomScale="70" zoomScaleNormal="90" zoomScaleSheetLayoutView="70" workbookViewId="0">
      <selection activeCell="NJ70" sqref="NJ70:NX84"/>
    </sheetView>
  </sheetViews>
  <sheetFormatPr defaultColWidth="2.6328125" defaultRowHeight="13" x14ac:dyDescent="0.2"/>
  <cols>
    <col min="1" max="1" width="2" customWidth="1"/>
    <col min="2" max="2" width="0.90625" customWidth="1"/>
    <col min="3" max="372" width="0.6328125" customWidth="1"/>
    <col min="373" max="373" width="2.26953125" customWidth="1"/>
    <col min="374" max="388" width="4.08984375" customWidth="1"/>
    <col min="393" max="393" width="6" hidden="1" customWidth="1"/>
  </cols>
  <sheetData>
    <row r="1" spans="1:38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2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  <c r="IX2" s="64"/>
      <c r="IY2" s="64"/>
      <c r="IZ2" s="64"/>
      <c r="JA2" s="64"/>
      <c r="JB2" s="64"/>
      <c r="JC2" s="64"/>
      <c r="JD2" s="64"/>
      <c r="JE2" s="64"/>
      <c r="JF2" s="64"/>
      <c r="JG2" s="64"/>
      <c r="JH2" s="64"/>
      <c r="JI2" s="64"/>
      <c r="JJ2" s="64"/>
      <c r="JK2" s="64"/>
      <c r="JL2" s="64"/>
      <c r="JM2" s="64"/>
      <c r="JN2" s="64"/>
      <c r="JO2" s="64"/>
      <c r="JP2" s="64"/>
      <c r="JQ2" s="64"/>
      <c r="JR2" s="64"/>
      <c r="JS2" s="64"/>
      <c r="JT2" s="64"/>
      <c r="JU2" s="64"/>
      <c r="JV2" s="64"/>
      <c r="JW2" s="64"/>
      <c r="JX2" s="64"/>
      <c r="JY2" s="64"/>
      <c r="JZ2" s="64"/>
      <c r="KA2" s="64"/>
      <c r="KB2" s="64"/>
      <c r="KC2" s="64"/>
      <c r="KD2" s="64"/>
      <c r="KE2" s="6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</row>
    <row r="3" spans="1:388" ht="9.75" customHeight="1" x14ac:dyDescent="0.2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  <c r="IX3" s="64"/>
      <c r="IY3" s="64"/>
      <c r="IZ3" s="64"/>
      <c r="JA3" s="64"/>
      <c r="JB3" s="64"/>
      <c r="JC3" s="64"/>
      <c r="JD3" s="64"/>
      <c r="JE3" s="64"/>
      <c r="JF3" s="64"/>
      <c r="JG3" s="64"/>
      <c r="JH3" s="64"/>
      <c r="JI3" s="64"/>
      <c r="JJ3" s="64"/>
      <c r="JK3" s="64"/>
      <c r="JL3" s="64"/>
      <c r="JM3" s="64"/>
      <c r="JN3" s="64"/>
      <c r="JO3" s="64"/>
      <c r="JP3" s="64"/>
      <c r="JQ3" s="64"/>
      <c r="JR3" s="64"/>
      <c r="JS3" s="64"/>
      <c r="JT3" s="64"/>
      <c r="JU3" s="64"/>
      <c r="JV3" s="64"/>
      <c r="JW3" s="64"/>
      <c r="JX3" s="64"/>
      <c r="JY3" s="64"/>
      <c r="JZ3" s="64"/>
      <c r="KA3" s="64"/>
      <c r="KB3" s="64"/>
      <c r="KC3" s="64"/>
      <c r="KD3" s="64"/>
      <c r="KE3" s="64"/>
      <c r="KF3" s="64"/>
      <c r="KG3" s="64"/>
      <c r="KH3" s="64"/>
      <c r="KI3" s="64"/>
      <c r="KJ3" s="64"/>
      <c r="KK3" s="64"/>
      <c r="KL3" s="64"/>
      <c r="KM3" s="64"/>
      <c r="KN3" s="64"/>
      <c r="KO3" s="64"/>
      <c r="KP3" s="64"/>
      <c r="KQ3" s="64"/>
      <c r="KR3" s="64"/>
      <c r="KS3" s="64"/>
      <c r="KT3" s="64"/>
      <c r="KU3" s="64"/>
      <c r="KV3" s="64"/>
      <c r="KW3" s="64"/>
      <c r="KX3" s="64"/>
      <c r="KY3" s="64"/>
      <c r="KZ3" s="64"/>
      <c r="LA3" s="64"/>
      <c r="LB3" s="64"/>
      <c r="LC3" s="64"/>
      <c r="LD3" s="64"/>
      <c r="LE3" s="64"/>
      <c r="LF3" s="64"/>
      <c r="LG3" s="64"/>
      <c r="LH3" s="64"/>
      <c r="LI3" s="64"/>
      <c r="LJ3" s="64"/>
      <c r="LK3" s="64"/>
      <c r="LL3" s="64"/>
      <c r="LM3" s="64"/>
      <c r="LN3" s="64"/>
      <c r="LO3" s="64"/>
      <c r="LP3" s="64"/>
      <c r="LQ3" s="64"/>
      <c r="LR3" s="64"/>
      <c r="LS3" s="64"/>
      <c r="LT3" s="64"/>
      <c r="LU3" s="64"/>
      <c r="LV3" s="64"/>
      <c r="LW3" s="64"/>
      <c r="LX3" s="64"/>
      <c r="LY3" s="64"/>
      <c r="LZ3" s="64"/>
      <c r="MA3" s="64"/>
      <c r="MB3" s="64"/>
      <c r="MC3" s="64"/>
      <c r="MD3" s="64"/>
      <c r="ME3" s="64"/>
      <c r="MF3" s="64"/>
      <c r="MG3" s="64"/>
      <c r="MH3" s="64"/>
      <c r="MI3" s="64"/>
      <c r="MJ3" s="64"/>
      <c r="MK3" s="64"/>
      <c r="ML3" s="64"/>
      <c r="MM3" s="64"/>
      <c r="MN3" s="64"/>
      <c r="MO3" s="64"/>
      <c r="MP3" s="64"/>
      <c r="MQ3" s="64"/>
      <c r="MR3" s="64"/>
      <c r="MS3" s="64"/>
      <c r="MT3" s="64"/>
      <c r="MU3" s="64"/>
      <c r="MV3" s="64"/>
      <c r="MW3" s="64"/>
      <c r="MX3" s="64"/>
      <c r="MY3" s="64"/>
      <c r="MZ3" s="64"/>
      <c r="NA3" s="64"/>
      <c r="NB3" s="64"/>
      <c r="NC3" s="64"/>
      <c r="ND3" s="64"/>
      <c r="NE3" s="64"/>
      <c r="NF3" s="64"/>
      <c r="NG3" s="64"/>
      <c r="NH3" s="64"/>
      <c r="NI3" s="64"/>
      <c r="NJ3" s="64"/>
      <c r="NK3" s="64"/>
      <c r="NL3" s="64"/>
      <c r="NM3" s="64"/>
      <c r="NN3" s="64"/>
      <c r="NO3" s="64"/>
      <c r="NP3" s="64"/>
      <c r="NQ3" s="64"/>
      <c r="NR3" s="64"/>
      <c r="NS3" s="64"/>
      <c r="NT3" s="64"/>
      <c r="NU3" s="64"/>
      <c r="NV3" s="64"/>
      <c r="NW3" s="64"/>
      <c r="NX3" s="64"/>
    </row>
    <row r="4" spans="1:388" ht="9.75" customHeight="1" x14ac:dyDescent="0.2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4"/>
      <c r="JG4" s="64"/>
      <c r="JH4" s="64"/>
      <c r="JI4" s="64"/>
      <c r="JJ4" s="64"/>
      <c r="JK4" s="64"/>
      <c r="JL4" s="64"/>
      <c r="JM4" s="64"/>
      <c r="JN4" s="64"/>
      <c r="JO4" s="64"/>
      <c r="JP4" s="64"/>
      <c r="JQ4" s="64"/>
      <c r="JR4" s="64"/>
      <c r="JS4" s="64"/>
      <c r="JT4" s="64"/>
      <c r="JU4" s="64"/>
      <c r="JV4" s="64"/>
      <c r="JW4" s="64"/>
      <c r="JX4" s="64"/>
      <c r="JY4" s="64"/>
      <c r="JZ4" s="64"/>
      <c r="KA4" s="64"/>
      <c r="KB4" s="64"/>
      <c r="KC4" s="64"/>
      <c r="KD4" s="64"/>
      <c r="KE4" s="64"/>
      <c r="KF4" s="64"/>
      <c r="KG4" s="64"/>
      <c r="KH4" s="64"/>
      <c r="KI4" s="64"/>
      <c r="KJ4" s="64"/>
      <c r="KK4" s="64"/>
      <c r="KL4" s="64"/>
      <c r="KM4" s="64"/>
      <c r="KN4" s="64"/>
      <c r="KO4" s="64"/>
      <c r="KP4" s="64"/>
      <c r="KQ4" s="64"/>
      <c r="KR4" s="64"/>
      <c r="KS4" s="64"/>
      <c r="KT4" s="64"/>
      <c r="KU4" s="64"/>
      <c r="KV4" s="64"/>
      <c r="KW4" s="64"/>
      <c r="KX4" s="64"/>
      <c r="KY4" s="64"/>
      <c r="KZ4" s="64"/>
      <c r="LA4" s="64"/>
      <c r="LB4" s="64"/>
      <c r="LC4" s="64"/>
      <c r="LD4" s="64"/>
      <c r="LE4" s="64"/>
      <c r="LF4" s="64"/>
      <c r="LG4" s="64"/>
      <c r="LH4" s="64"/>
      <c r="LI4" s="64"/>
      <c r="LJ4" s="64"/>
      <c r="LK4" s="64"/>
      <c r="LL4" s="64"/>
      <c r="LM4" s="64"/>
      <c r="LN4" s="64"/>
      <c r="LO4" s="64"/>
      <c r="LP4" s="64"/>
      <c r="LQ4" s="64"/>
      <c r="LR4" s="64"/>
      <c r="LS4" s="64"/>
      <c r="LT4" s="64"/>
      <c r="LU4" s="64"/>
      <c r="LV4" s="64"/>
      <c r="LW4" s="64"/>
      <c r="LX4" s="64"/>
      <c r="LY4" s="64"/>
      <c r="LZ4" s="64"/>
      <c r="MA4" s="64"/>
      <c r="MB4" s="64"/>
      <c r="MC4" s="64"/>
      <c r="MD4" s="64"/>
      <c r="ME4" s="64"/>
      <c r="MF4" s="64"/>
      <c r="MG4" s="64"/>
      <c r="MH4" s="64"/>
      <c r="MI4" s="64"/>
      <c r="MJ4" s="64"/>
      <c r="MK4" s="64"/>
      <c r="ML4" s="64"/>
      <c r="MM4" s="64"/>
      <c r="MN4" s="64"/>
      <c r="MO4" s="64"/>
      <c r="MP4" s="64"/>
      <c r="MQ4" s="64"/>
      <c r="MR4" s="64"/>
      <c r="MS4" s="64"/>
      <c r="MT4" s="64"/>
      <c r="MU4" s="64"/>
      <c r="MV4" s="64"/>
      <c r="MW4" s="64"/>
      <c r="MX4" s="64"/>
      <c r="MY4" s="64"/>
      <c r="MZ4" s="64"/>
      <c r="NA4" s="64"/>
      <c r="NB4" s="64"/>
      <c r="NC4" s="64"/>
      <c r="ND4" s="64"/>
      <c r="NE4" s="64"/>
      <c r="NF4" s="64"/>
      <c r="NG4" s="64"/>
      <c r="NH4" s="64"/>
      <c r="NI4" s="64"/>
      <c r="NJ4" s="64"/>
      <c r="NK4" s="64"/>
      <c r="NL4" s="64"/>
      <c r="NM4" s="64"/>
      <c r="NN4" s="64"/>
      <c r="NO4" s="64"/>
      <c r="NP4" s="64"/>
      <c r="NQ4" s="64"/>
      <c r="NR4" s="64"/>
      <c r="NS4" s="64"/>
      <c r="NT4" s="64"/>
      <c r="NU4" s="64"/>
      <c r="NV4" s="64"/>
      <c r="NW4" s="64"/>
      <c r="NX4" s="64"/>
    </row>
    <row r="5" spans="1:38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2">
      <c r="A6" s="2"/>
      <c r="B6" s="65" t="str">
        <f>データ!H6</f>
        <v>兵庫県　はりま姫路総合医療センター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2">
      <c r="A7" s="2"/>
      <c r="B7" s="66" t="s">
        <v>1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8"/>
      <c r="AU7" s="66" t="s">
        <v>2</v>
      </c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8"/>
      <c r="CN7" s="66" t="s">
        <v>3</v>
      </c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8"/>
      <c r="EG7" s="66" t="s">
        <v>4</v>
      </c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8"/>
      <c r="FZ7" s="66" t="s">
        <v>5</v>
      </c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8"/>
      <c r="ID7" s="66" t="s">
        <v>6</v>
      </c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  <c r="IQ7" s="67"/>
      <c r="IR7" s="67"/>
      <c r="IS7" s="67"/>
      <c r="IT7" s="67"/>
      <c r="IU7" s="67"/>
      <c r="IV7" s="67"/>
      <c r="IW7" s="67"/>
      <c r="IX7" s="67"/>
      <c r="IY7" s="67"/>
      <c r="IZ7" s="67"/>
      <c r="JA7" s="67"/>
      <c r="JB7" s="67"/>
      <c r="JC7" s="67"/>
      <c r="JD7" s="67"/>
      <c r="JE7" s="67"/>
      <c r="JF7" s="67"/>
      <c r="JG7" s="67"/>
      <c r="JH7" s="67"/>
      <c r="JI7" s="67"/>
      <c r="JJ7" s="67"/>
      <c r="JK7" s="67"/>
      <c r="JL7" s="67"/>
      <c r="JM7" s="67"/>
      <c r="JN7" s="67"/>
      <c r="JO7" s="67"/>
      <c r="JP7" s="67"/>
      <c r="JQ7" s="67"/>
      <c r="JR7" s="67"/>
      <c r="JS7" s="67"/>
      <c r="JT7" s="67"/>
      <c r="JU7" s="67"/>
      <c r="JV7" s="68"/>
      <c r="JW7" s="66" t="s">
        <v>7</v>
      </c>
      <c r="JX7" s="67"/>
      <c r="JY7" s="67"/>
      <c r="JZ7" s="67"/>
      <c r="KA7" s="67"/>
      <c r="KB7" s="67"/>
      <c r="KC7" s="67"/>
      <c r="KD7" s="67"/>
      <c r="KE7" s="67"/>
      <c r="KF7" s="67"/>
      <c r="KG7" s="67"/>
      <c r="KH7" s="67"/>
      <c r="KI7" s="67"/>
      <c r="KJ7" s="67"/>
      <c r="KK7" s="67"/>
      <c r="KL7" s="67"/>
      <c r="KM7" s="67"/>
      <c r="KN7" s="67"/>
      <c r="KO7" s="67"/>
      <c r="KP7" s="67"/>
      <c r="KQ7" s="67"/>
      <c r="KR7" s="67"/>
      <c r="KS7" s="67"/>
      <c r="KT7" s="67"/>
      <c r="KU7" s="67"/>
      <c r="KV7" s="67"/>
      <c r="KW7" s="67"/>
      <c r="KX7" s="67"/>
      <c r="KY7" s="67"/>
      <c r="KZ7" s="67"/>
      <c r="LA7" s="67"/>
      <c r="LB7" s="67"/>
      <c r="LC7" s="67"/>
      <c r="LD7" s="67"/>
      <c r="LE7" s="67"/>
      <c r="LF7" s="67"/>
      <c r="LG7" s="67"/>
      <c r="LH7" s="67"/>
      <c r="LI7" s="67"/>
      <c r="LJ7" s="67"/>
      <c r="LK7" s="67"/>
      <c r="LL7" s="67"/>
      <c r="LM7" s="67"/>
      <c r="LN7" s="67"/>
      <c r="LO7" s="68"/>
      <c r="LP7" s="66" t="s">
        <v>8</v>
      </c>
      <c r="LQ7" s="67"/>
      <c r="LR7" s="67"/>
      <c r="LS7" s="67"/>
      <c r="LT7" s="67"/>
      <c r="LU7" s="67"/>
      <c r="LV7" s="67"/>
      <c r="LW7" s="67"/>
      <c r="LX7" s="67"/>
      <c r="LY7" s="67"/>
      <c r="LZ7" s="67"/>
      <c r="MA7" s="67"/>
      <c r="MB7" s="67"/>
      <c r="MC7" s="67"/>
      <c r="MD7" s="67"/>
      <c r="ME7" s="67"/>
      <c r="MF7" s="67"/>
      <c r="MG7" s="67"/>
      <c r="MH7" s="67"/>
      <c r="MI7" s="67"/>
      <c r="MJ7" s="67"/>
      <c r="MK7" s="67"/>
      <c r="ML7" s="67"/>
      <c r="MM7" s="67"/>
      <c r="MN7" s="67"/>
      <c r="MO7" s="67"/>
      <c r="MP7" s="67"/>
      <c r="MQ7" s="67"/>
      <c r="MR7" s="67"/>
      <c r="MS7" s="67"/>
      <c r="MT7" s="67"/>
      <c r="MU7" s="67"/>
      <c r="MV7" s="67"/>
      <c r="MW7" s="67"/>
      <c r="MX7" s="67"/>
      <c r="MY7" s="67"/>
      <c r="MZ7" s="67"/>
      <c r="NA7" s="67"/>
      <c r="NB7" s="67"/>
      <c r="NC7" s="67"/>
      <c r="ND7" s="67"/>
      <c r="NE7" s="67"/>
      <c r="NF7" s="67"/>
      <c r="NG7" s="67"/>
      <c r="NH7" s="68"/>
      <c r="NI7" s="3"/>
      <c r="NJ7" s="69" t="s">
        <v>9</v>
      </c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1"/>
      <c r="NX7" s="3"/>
    </row>
    <row r="8" spans="1:388" ht="18.75" customHeight="1" x14ac:dyDescent="0.2">
      <c r="A8" s="2"/>
      <c r="B8" s="78" t="str">
        <f>データ!K6</f>
        <v>条例全部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80"/>
      <c r="AU8" s="78" t="str">
        <f>データ!L6</f>
        <v>病院事業</v>
      </c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80"/>
      <c r="CN8" s="78" t="str">
        <f>データ!M6</f>
        <v>一般病院</v>
      </c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80"/>
      <c r="EG8" s="78" t="str">
        <f>データ!N6</f>
        <v>500床以上</v>
      </c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80"/>
      <c r="FZ8" s="78" t="str">
        <f>データ!O7</f>
        <v>自治体職員</v>
      </c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80"/>
      <c r="ID8" s="81">
        <f>データ!Z6</f>
        <v>720</v>
      </c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  <c r="IW8" s="82"/>
      <c r="IX8" s="82"/>
      <c r="IY8" s="82"/>
      <c r="IZ8" s="82"/>
      <c r="JA8" s="82"/>
      <c r="JB8" s="82"/>
      <c r="JC8" s="82"/>
      <c r="JD8" s="82"/>
      <c r="JE8" s="82"/>
      <c r="JF8" s="82"/>
      <c r="JG8" s="82"/>
      <c r="JH8" s="82"/>
      <c r="JI8" s="82"/>
      <c r="JJ8" s="82"/>
      <c r="JK8" s="82"/>
      <c r="JL8" s="82"/>
      <c r="JM8" s="82"/>
      <c r="JN8" s="82"/>
      <c r="JO8" s="82"/>
      <c r="JP8" s="82"/>
      <c r="JQ8" s="82"/>
      <c r="JR8" s="82"/>
      <c r="JS8" s="82"/>
      <c r="JT8" s="82"/>
      <c r="JU8" s="82"/>
      <c r="JV8" s="83"/>
      <c r="JW8" s="81" t="str">
        <f>データ!AA6</f>
        <v>-</v>
      </c>
      <c r="JX8" s="82"/>
      <c r="JY8" s="82"/>
      <c r="JZ8" s="82"/>
      <c r="KA8" s="82"/>
      <c r="KB8" s="82"/>
      <c r="KC8" s="82"/>
      <c r="KD8" s="82"/>
      <c r="KE8" s="82"/>
      <c r="KF8" s="82"/>
      <c r="KG8" s="82"/>
      <c r="KH8" s="82"/>
      <c r="KI8" s="82"/>
      <c r="KJ8" s="82"/>
      <c r="KK8" s="82"/>
      <c r="KL8" s="82"/>
      <c r="KM8" s="82"/>
      <c r="KN8" s="82"/>
      <c r="KO8" s="82"/>
      <c r="KP8" s="82"/>
      <c r="KQ8" s="82"/>
      <c r="KR8" s="82"/>
      <c r="KS8" s="82"/>
      <c r="KT8" s="82"/>
      <c r="KU8" s="82"/>
      <c r="KV8" s="82"/>
      <c r="KW8" s="82"/>
      <c r="KX8" s="82"/>
      <c r="KY8" s="82"/>
      <c r="KZ8" s="82"/>
      <c r="LA8" s="82"/>
      <c r="LB8" s="82"/>
      <c r="LC8" s="82"/>
      <c r="LD8" s="82"/>
      <c r="LE8" s="82"/>
      <c r="LF8" s="82"/>
      <c r="LG8" s="82"/>
      <c r="LH8" s="82"/>
      <c r="LI8" s="82"/>
      <c r="LJ8" s="82"/>
      <c r="LK8" s="82"/>
      <c r="LL8" s="82"/>
      <c r="LM8" s="82"/>
      <c r="LN8" s="82"/>
      <c r="LO8" s="83"/>
      <c r="LP8" s="81" t="str">
        <f>データ!AB6</f>
        <v>-</v>
      </c>
      <c r="LQ8" s="82"/>
      <c r="LR8" s="82"/>
      <c r="LS8" s="82"/>
      <c r="LT8" s="82"/>
      <c r="LU8" s="82"/>
      <c r="LV8" s="82"/>
      <c r="LW8" s="82"/>
      <c r="LX8" s="82"/>
      <c r="LY8" s="82"/>
      <c r="LZ8" s="82"/>
      <c r="MA8" s="82"/>
      <c r="MB8" s="82"/>
      <c r="MC8" s="82"/>
      <c r="MD8" s="82"/>
      <c r="ME8" s="82"/>
      <c r="MF8" s="82"/>
      <c r="MG8" s="82"/>
      <c r="MH8" s="82"/>
      <c r="MI8" s="82"/>
      <c r="MJ8" s="82"/>
      <c r="MK8" s="82"/>
      <c r="ML8" s="82"/>
      <c r="MM8" s="82"/>
      <c r="MN8" s="82"/>
      <c r="MO8" s="82"/>
      <c r="MP8" s="82"/>
      <c r="MQ8" s="82"/>
      <c r="MR8" s="82"/>
      <c r="MS8" s="82"/>
      <c r="MT8" s="82"/>
      <c r="MU8" s="82"/>
      <c r="MV8" s="82"/>
      <c r="MW8" s="82"/>
      <c r="MX8" s="82"/>
      <c r="MY8" s="82"/>
      <c r="MZ8" s="82"/>
      <c r="NA8" s="82"/>
      <c r="NB8" s="82"/>
      <c r="NC8" s="82"/>
      <c r="ND8" s="82"/>
      <c r="NE8" s="82"/>
      <c r="NF8" s="82"/>
      <c r="NG8" s="82"/>
      <c r="NH8" s="83"/>
      <c r="NI8" s="3"/>
      <c r="NJ8" s="84" t="s">
        <v>10</v>
      </c>
      <c r="NK8" s="85"/>
      <c r="NL8" s="72" t="s">
        <v>11</v>
      </c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3"/>
      <c r="NX8" s="3"/>
    </row>
    <row r="9" spans="1:388" ht="18.75" customHeight="1" x14ac:dyDescent="0.2">
      <c r="A9" s="2"/>
      <c r="B9" s="66" t="s">
        <v>12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8"/>
      <c r="AU9" s="66" t="s">
        <v>13</v>
      </c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8"/>
      <c r="CN9" s="66" t="s">
        <v>14</v>
      </c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8"/>
      <c r="EG9" s="66" t="s">
        <v>15</v>
      </c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8"/>
      <c r="FZ9" s="66" t="s">
        <v>16</v>
      </c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8"/>
      <c r="ID9" s="66" t="s">
        <v>17</v>
      </c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  <c r="IQ9" s="67"/>
      <c r="IR9" s="67"/>
      <c r="IS9" s="67"/>
      <c r="IT9" s="67"/>
      <c r="IU9" s="67"/>
      <c r="IV9" s="67"/>
      <c r="IW9" s="67"/>
      <c r="IX9" s="67"/>
      <c r="IY9" s="67"/>
      <c r="IZ9" s="67"/>
      <c r="JA9" s="67"/>
      <c r="JB9" s="67"/>
      <c r="JC9" s="67"/>
      <c r="JD9" s="67"/>
      <c r="JE9" s="67"/>
      <c r="JF9" s="67"/>
      <c r="JG9" s="67"/>
      <c r="JH9" s="67"/>
      <c r="JI9" s="67"/>
      <c r="JJ9" s="67"/>
      <c r="JK9" s="67"/>
      <c r="JL9" s="67"/>
      <c r="JM9" s="67"/>
      <c r="JN9" s="67"/>
      <c r="JO9" s="67"/>
      <c r="JP9" s="67"/>
      <c r="JQ9" s="67"/>
      <c r="JR9" s="67"/>
      <c r="JS9" s="67"/>
      <c r="JT9" s="67"/>
      <c r="JU9" s="67"/>
      <c r="JV9" s="68"/>
      <c r="JW9" s="66" t="s">
        <v>18</v>
      </c>
      <c r="JX9" s="67"/>
      <c r="JY9" s="67"/>
      <c r="JZ9" s="67"/>
      <c r="KA9" s="67"/>
      <c r="KB9" s="67"/>
      <c r="KC9" s="67"/>
      <c r="KD9" s="67"/>
      <c r="KE9" s="67"/>
      <c r="KF9" s="67"/>
      <c r="KG9" s="67"/>
      <c r="KH9" s="67"/>
      <c r="KI9" s="67"/>
      <c r="KJ9" s="67"/>
      <c r="KK9" s="67"/>
      <c r="KL9" s="67"/>
      <c r="KM9" s="67"/>
      <c r="KN9" s="67"/>
      <c r="KO9" s="67"/>
      <c r="KP9" s="67"/>
      <c r="KQ9" s="67"/>
      <c r="KR9" s="67"/>
      <c r="KS9" s="67"/>
      <c r="KT9" s="67"/>
      <c r="KU9" s="67"/>
      <c r="KV9" s="67"/>
      <c r="KW9" s="67"/>
      <c r="KX9" s="67"/>
      <c r="KY9" s="67"/>
      <c r="KZ9" s="67"/>
      <c r="LA9" s="67"/>
      <c r="LB9" s="67"/>
      <c r="LC9" s="67"/>
      <c r="LD9" s="67"/>
      <c r="LE9" s="67"/>
      <c r="LF9" s="67"/>
      <c r="LG9" s="67"/>
      <c r="LH9" s="67"/>
      <c r="LI9" s="67"/>
      <c r="LJ9" s="67"/>
      <c r="LK9" s="67"/>
      <c r="LL9" s="67"/>
      <c r="LM9" s="67"/>
      <c r="LN9" s="67"/>
      <c r="LO9" s="68"/>
      <c r="LP9" s="66" t="s">
        <v>19</v>
      </c>
      <c r="LQ9" s="67"/>
      <c r="LR9" s="67"/>
      <c r="LS9" s="67"/>
      <c r="LT9" s="67"/>
      <c r="LU9" s="67"/>
      <c r="LV9" s="67"/>
      <c r="LW9" s="67"/>
      <c r="LX9" s="67"/>
      <c r="LY9" s="67"/>
      <c r="LZ9" s="67"/>
      <c r="MA9" s="67"/>
      <c r="MB9" s="67"/>
      <c r="MC9" s="67"/>
      <c r="MD9" s="67"/>
      <c r="ME9" s="67"/>
      <c r="MF9" s="67"/>
      <c r="MG9" s="67"/>
      <c r="MH9" s="67"/>
      <c r="MI9" s="67"/>
      <c r="MJ9" s="67"/>
      <c r="MK9" s="67"/>
      <c r="ML9" s="67"/>
      <c r="MM9" s="67"/>
      <c r="MN9" s="67"/>
      <c r="MO9" s="67"/>
      <c r="MP9" s="67"/>
      <c r="MQ9" s="67"/>
      <c r="MR9" s="67"/>
      <c r="MS9" s="67"/>
      <c r="MT9" s="67"/>
      <c r="MU9" s="67"/>
      <c r="MV9" s="67"/>
      <c r="MW9" s="67"/>
      <c r="MX9" s="67"/>
      <c r="MY9" s="67"/>
      <c r="MZ9" s="67"/>
      <c r="NA9" s="67"/>
      <c r="NB9" s="67"/>
      <c r="NC9" s="67"/>
      <c r="ND9" s="67"/>
      <c r="NE9" s="67"/>
      <c r="NF9" s="67"/>
      <c r="NG9" s="67"/>
      <c r="NH9" s="68"/>
      <c r="NI9" s="3"/>
      <c r="NJ9" s="74" t="s">
        <v>20</v>
      </c>
      <c r="NK9" s="75"/>
      <c r="NL9" s="76" t="s">
        <v>21</v>
      </c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7"/>
      <c r="NX9" s="3"/>
    </row>
    <row r="10" spans="1:388" ht="18.75" customHeight="1" x14ac:dyDescent="0.2">
      <c r="A10" s="2"/>
      <c r="B10" s="78" t="str">
        <f>データ!P6</f>
        <v>直営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80"/>
      <c r="AU10" s="81">
        <f>データ!Q6</f>
        <v>35</v>
      </c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3"/>
      <c r="CN10" s="78" t="str">
        <f>データ!R6</f>
        <v>対象</v>
      </c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80"/>
      <c r="EG10" s="78" t="str">
        <f>データ!S6</f>
        <v>透 I 訓 ガ</v>
      </c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80"/>
      <c r="FZ10" s="78" t="str">
        <f>データ!T6</f>
        <v>救 臨 が へ 災 地 輪</v>
      </c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80"/>
      <c r="ID10" s="81">
        <f>データ!AC6</f>
        <v>16</v>
      </c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  <c r="IR10" s="82"/>
      <c r="IS10" s="82"/>
      <c r="IT10" s="82"/>
      <c r="IU10" s="82"/>
      <c r="IV10" s="82"/>
      <c r="IW10" s="82"/>
      <c r="IX10" s="82"/>
      <c r="IY10" s="82"/>
      <c r="IZ10" s="82"/>
      <c r="JA10" s="82"/>
      <c r="JB10" s="82"/>
      <c r="JC10" s="82"/>
      <c r="JD10" s="82"/>
      <c r="JE10" s="82"/>
      <c r="JF10" s="82"/>
      <c r="JG10" s="82"/>
      <c r="JH10" s="82"/>
      <c r="JI10" s="82"/>
      <c r="JJ10" s="82"/>
      <c r="JK10" s="82"/>
      <c r="JL10" s="82"/>
      <c r="JM10" s="82"/>
      <c r="JN10" s="82"/>
      <c r="JO10" s="82"/>
      <c r="JP10" s="82"/>
      <c r="JQ10" s="82"/>
      <c r="JR10" s="82"/>
      <c r="JS10" s="82"/>
      <c r="JT10" s="82"/>
      <c r="JU10" s="82"/>
      <c r="JV10" s="83"/>
      <c r="JW10" s="81" t="str">
        <f>データ!AD6</f>
        <v>-</v>
      </c>
      <c r="JX10" s="82"/>
      <c r="JY10" s="82"/>
      <c r="JZ10" s="82"/>
      <c r="KA10" s="82"/>
      <c r="KB10" s="82"/>
      <c r="KC10" s="82"/>
      <c r="KD10" s="82"/>
      <c r="KE10" s="82"/>
      <c r="KF10" s="82"/>
      <c r="KG10" s="82"/>
      <c r="KH10" s="82"/>
      <c r="KI10" s="82"/>
      <c r="KJ10" s="82"/>
      <c r="KK10" s="82"/>
      <c r="KL10" s="82"/>
      <c r="KM10" s="82"/>
      <c r="KN10" s="82"/>
      <c r="KO10" s="82"/>
      <c r="KP10" s="82"/>
      <c r="KQ10" s="82"/>
      <c r="KR10" s="82"/>
      <c r="KS10" s="82"/>
      <c r="KT10" s="82"/>
      <c r="KU10" s="82"/>
      <c r="KV10" s="82"/>
      <c r="KW10" s="82"/>
      <c r="KX10" s="82"/>
      <c r="KY10" s="82"/>
      <c r="KZ10" s="82"/>
      <c r="LA10" s="82"/>
      <c r="LB10" s="82"/>
      <c r="LC10" s="82"/>
      <c r="LD10" s="82"/>
      <c r="LE10" s="82"/>
      <c r="LF10" s="82"/>
      <c r="LG10" s="82"/>
      <c r="LH10" s="82"/>
      <c r="LI10" s="82"/>
      <c r="LJ10" s="82"/>
      <c r="LK10" s="82"/>
      <c r="LL10" s="82"/>
      <c r="LM10" s="82"/>
      <c r="LN10" s="82"/>
      <c r="LO10" s="83"/>
      <c r="LP10" s="81">
        <f>データ!AE6</f>
        <v>736</v>
      </c>
      <c r="LQ10" s="82"/>
      <c r="LR10" s="82"/>
      <c r="LS10" s="82"/>
      <c r="LT10" s="82"/>
      <c r="LU10" s="82"/>
      <c r="LV10" s="82"/>
      <c r="LW10" s="82"/>
      <c r="LX10" s="82"/>
      <c r="LY10" s="82"/>
      <c r="LZ10" s="82"/>
      <c r="MA10" s="82"/>
      <c r="MB10" s="82"/>
      <c r="MC10" s="82"/>
      <c r="MD10" s="82"/>
      <c r="ME10" s="82"/>
      <c r="MF10" s="82"/>
      <c r="MG10" s="82"/>
      <c r="MH10" s="82"/>
      <c r="MI10" s="82"/>
      <c r="MJ10" s="82"/>
      <c r="MK10" s="82"/>
      <c r="ML10" s="82"/>
      <c r="MM10" s="82"/>
      <c r="MN10" s="82"/>
      <c r="MO10" s="82"/>
      <c r="MP10" s="82"/>
      <c r="MQ10" s="82"/>
      <c r="MR10" s="82"/>
      <c r="MS10" s="82"/>
      <c r="MT10" s="82"/>
      <c r="MU10" s="82"/>
      <c r="MV10" s="82"/>
      <c r="MW10" s="82"/>
      <c r="MX10" s="82"/>
      <c r="MY10" s="82"/>
      <c r="MZ10" s="82"/>
      <c r="NA10" s="82"/>
      <c r="NB10" s="82"/>
      <c r="NC10" s="82"/>
      <c r="ND10" s="82"/>
      <c r="NE10" s="82"/>
      <c r="NF10" s="82"/>
      <c r="NG10" s="82"/>
      <c r="NH10" s="83"/>
      <c r="NI10" s="2"/>
      <c r="NJ10" s="88" t="s">
        <v>22</v>
      </c>
      <c r="NK10" s="89"/>
      <c r="NL10" s="86" t="s">
        <v>23</v>
      </c>
      <c r="NM10" s="86"/>
      <c r="NN10" s="86"/>
      <c r="NO10" s="86"/>
      <c r="NP10" s="86"/>
      <c r="NQ10" s="86"/>
      <c r="NR10" s="86"/>
      <c r="NS10" s="86"/>
      <c r="NT10" s="86"/>
      <c r="NU10" s="86"/>
      <c r="NV10" s="86"/>
      <c r="NW10" s="87"/>
      <c r="NX10" s="3"/>
    </row>
    <row r="11" spans="1:388" ht="18.75" customHeight="1" x14ac:dyDescent="0.2">
      <c r="A11" s="2"/>
      <c r="B11" s="66" t="s">
        <v>24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8"/>
      <c r="AU11" s="66" t="s">
        <v>25</v>
      </c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8"/>
      <c r="CN11" s="66" t="s">
        <v>26</v>
      </c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8"/>
      <c r="EG11" s="66" t="s">
        <v>27</v>
      </c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8"/>
      <c r="FZ11" s="66" t="s">
        <v>28</v>
      </c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8"/>
      <c r="ID11" s="66" t="s">
        <v>29</v>
      </c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8"/>
      <c r="JW11" s="66" t="s">
        <v>30</v>
      </c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8"/>
      <c r="LP11" s="66" t="s">
        <v>31</v>
      </c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8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2">
      <c r="A12" s="2"/>
      <c r="B12" s="81">
        <f>データ!U6</f>
        <v>5426863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3"/>
      <c r="AU12" s="81">
        <f>データ!V6</f>
        <v>70008</v>
      </c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3"/>
      <c r="CN12" s="78" t="str">
        <f>データ!W6</f>
        <v>非該当</v>
      </c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80"/>
      <c r="EG12" s="78" t="str">
        <f>データ!X6</f>
        <v>非該当</v>
      </c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80"/>
      <c r="FZ12" s="78" t="str">
        <f>データ!Y6</f>
        <v>７：１</v>
      </c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80"/>
      <c r="ID12" s="81">
        <f>データ!AF6</f>
        <v>720</v>
      </c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  <c r="IR12" s="82"/>
      <c r="IS12" s="82"/>
      <c r="IT12" s="82"/>
      <c r="IU12" s="82"/>
      <c r="IV12" s="82"/>
      <c r="IW12" s="82"/>
      <c r="IX12" s="82"/>
      <c r="IY12" s="82"/>
      <c r="IZ12" s="82"/>
      <c r="JA12" s="82"/>
      <c r="JB12" s="82"/>
      <c r="JC12" s="82"/>
      <c r="JD12" s="82"/>
      <c r="JE12" s="82"/>
      <c r="JF12" s="82"/>
      <c r="JG12" s="82"/>
      <c r="JH12" s="82"/>
      <c r="JI12" s="82"/>
      <c r="JJ12" s="82"/>
      <c r="JK12" s="82"/>
      <c r="JL12" s="82"/>
      <c r="JM12" s="82"/>
      <c r="JN12" s="82"/>
      <c r="JO12" s="82"/>
      <c r="JP12" s="82"/>
      <c r="JQ12" s="82"/>
      <c r="JR12" s="82"/>
      <c r="JS12" s="82"/>
      <c r="JT12" s="82"/>
      <c r="JU12" s="82"/>
      <c r="JV12" s="83"/>
      <c r="JW12" s="81" t="str">
        <f>データ!AG6</f>
        <v>-</v>
      </c>
      <c r="JX12" s="82"/>
      <c r="JY12" s="82"/>
      <c r="JZ12" s="82"/>
      <c r="KA12" s="82"/>
      <c r="KB12" s="82"/>
      <c r="KC12" s="82"/>
      <c r="KD12" s="82"/>
      <c r="KE12" s="82"/>
      <c r="KF12" s="82"/>
      <c r="KG12" s="82"/>
      <c r="KH12" s="82"/>
      <c r="KI12" s="82"/>
      <c r="KJ12" s="82"/>
      <c r="KK12" s="82"/>
      <c r="KL12" s="82"/>
      <c r="KM12" s="82"/>
      <c r="KN12" s="82"/>
      <c r="KO12" s="82"/>
      <c r="KP12" s="82"/>
      <c r="KQ12" s="82"/>
      <c r="KR12" s="82"/>
      <c r="KS12" s="82"/>
      <c r="KT12" s="82"/>
      <c r="KU12" s="82"/>
      <c r="KV12" s="82"/>
      <c r="KW12" s="82"/>
      <c r="KX12" s="82"/>
      <c r="KY12" s="82"/>
      <c r="KZ12" s="82"/>
      <c r="LA12" s="82"/>
      <c r="LB12" s="82"/>
      <c r="LC12" s="82"/>
      <c r="LD12" s="82"/>
      <c r="LE12" s="82"/>
      <c r="LF12" s="82"/>
      <c r="LG12" s="82"/>
      <c r="LH12" s="82"/>
      <c r="LI12" s="82"/>
      <c r="LJ12" s="82"/>
      <c r="LK12" s="82"/>
      <c r="LL12" s="82"/>
      <c r="LM12" s="82"/>
      <c r="LN12" s="82"/>
      <c r="LO12" s="83"/>
      <c r="LP12" s="81">
        <f>データ!AH6</f>
        <v>720</v>
      </c>
      <c r="LQ12" s="82"/>
      <c r="LR12" s="82"/>
      <c r="LS12" s="82"/>
      <c r="LT12" s="82"/>
      <c r="LU12" s="82"/>
      <c r="LV12" s="82"/>
      <c r="LW12" s="82"/>
      <c r="LX12" s="82"/>
      <c r="LY12" s="82"/>
      <c r="LZ12" s="82"/>
      <c r="MA12" s="82"/>
      <c r="MB12" s="82"/>
      <c r="MC12" s="82"/>
      <c r="MD12" s="82"/>
      <c r="ME12" s="82"/>
      <c r="MF12" s="82"/>
      <c r="MG12" s="82"/>
      <c r="MH12" s="82"/>
      <c r="MI12" s="82"/>
      <c r="MJ12" s="82"/>
      <c r="MK12" s="82"/>
      <c r="ML12" s="82"/>
      <c r="MM12" s="82"/>
      <c r="MN12" s="82"/>
      <c r="MO12" s="82"/>
      <c r="MP12" s="82"/>
      <c r="MQ12" s="82"/>
      <c r="MR12" s="82"/>
      <c r="MS12" s="82"/>
      <c r="MT12" s="82"/>
      <c r="MU12" s="82"/>
      <c r="MV12" s="82"/>
      <c r="MW12" s="82"/>
      <c r="MX12" s="82"/>
      <c r="MY12" s="82"/>
      <c r="MZ12" s="82"/>
      <c r="NA12" s="82"/>
      <c r="NB12" s="82"/>
      <c r="NC12" s="82"/>
      <c r="ND12" s="82"/>
      <c r="NE12" s="82"/>
      <c r="NF12" s="82"/>
      <c r="NG12" s="82"/>
      <c r="NH12" s="83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5">
      <c r="A13" s="2"/>
      <c r="B13" s="98" t="s">
        <v>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2">
      <c r="A14" s="2"/>
      <c r="B14" s="98" t="s">
        <v>33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5"/>
      <c r="NJ14" s="99" t="s">
        <v>34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 x14ac:dyDescent="0.2">
      <c r="A16" s="7"/>
      <c r="B16" s="8"/>
      <c r="C16" s="9"/>
      <c r="D16" s="9"/>
      <c r="E16" s="9"/>
      <c r="F16" s="100" t="s">
        <v>35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9"/>
      <c r="NF16" s="9"/>
      <c r="NG16" s="9"/>
      <c r="NH16" s="10"/>
      <c r="NI16" s="2"/>
      <c r="NJ16" s="102" t="s">
        <v>36</v>
      </c>
      <c r="NK16" s="103"/>
      <c r="NL16" s="103"/>
      <c r="NM16" s="103"/>
      <c r="NN16" s="104"/>
      <c r="NO16" s="105" t="s">
        <v>37</v>
      </c>
      <c r="NP16" s="106"/>
      <c r="NQ16" s="106"/>
      <c r="NR16" s="106"/>
      <c r="NS16" s="107"/>
      <c r="NT16" s="105" t="s">
        <v>38</v>
      </c>
      <c r="NU16" s="106"/>
      <c r="NV16" s="106"/>
      <c r="NW16" s="106"/>
      <c r="NX16" s="107"/>
    </row>
    <row r="17" spans="1:393" ht="13.5" customHeight="1" x14ac:dyDescent="0.2">
      <c r="A17" s="2"/>
      <c r="B17" s="11"/>
      <c r="C17" s="12"/>
      <c r="D17" s="12"/>
      <c r="E17" s="12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12"/>
      <c r="NF17" s="12"/>
      <c r="NG17" s="12"/>
      <c r="NH17" s="13"/>
      <c r="NI17" s="2"/>
      <c r="NJ17" s="111" t="s">
        <v>39</v>
      </c>
      <c r="NK17" s="112"/>
      <c r="NL17" s="112"/>
      <c r="NM17" s="112"/>
      <c r="NN17" s="113"/>
      <c r="NO17" s="108"/>
      <c r="NP17" s="109"/>
      <c r="NQ17" s="109"/>
      <c r="NR17" s="109"/>
      <c r="NS17" s="110"/>
      <c r="NT17" s="108"/>
      <c r="NU17" s="109"/>
      <c r="NV17" s="109"/>
      <c r="NW17" s="109"/>
      <c r="NX17" s="110"/>
    </row>
    <row r="18" spans="1:393" ht="13.5" customHeight="1" x14ac:dyDescent="0.2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90" t="s">
        <v>40</v>
      </c>
      <c r="NK18" s="91"/>
      <c r="NL18" s="91"/>
      <c r="NM18" s="94" t="s">
        <v>41</v>
      </c>
      <c r="NN18" s="95"/>
      <c r="NO18" s="90" t="s">
        <v>40</v>
      </c>
      <c r="NP18" s="91"/>
      <c r="NQ18" s="91"/>
      <c r="NR18" s="94" t="s">
        <v>41</v>
      </c>
      <c r="NS18" s="95"/>
      <c r="NT18" s="90" t="s">
        <v>40</v>
      </c>
      <c r="NU18" s="91"/>
      <c r="NV18" s="91"/>
      <c r="NW18" s="94" t="s">
        <v>41</v>
      </c>
      <c r="NX18" s="95"/>
      <c r="OC18" s="2" t="s">
        <v>42</v>
      </c>
    </row>
    <row r="19" spans="1:393" ht="13.5" customHeight="1" x14ac:dyDescent="0.2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92"/>
      <c r="NK19" s="93"/>
      <c r="NL19" s="93"/>
      <c r="NM19" s="96"/>
      <c r="NN19" s="97"/>
      <c r="NO19" s="92"/>
      <c r="NP19" s="93"/>
      <c r="NQ19" s="93"/>
      <c r="NR19" s="96"/>
      <c r="NS19" s="97"/>
      <c r="NT19" s="92"/>
      <c r="NU19" s="93"/>
      <c r="NV19" s="93"/>
      <c r="NW19" s="96"/>
      <c r="NX19" s="97"/>
      <c r="OC19" s="16" t="s">
        <v>43</v>
      </c>
    </row>
    <row r="20" spans="1:393" ht="13.5" customHeight="1" x14ac:dyDescent="0.2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99" t="s">
        <v>44</v>
      </c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OC20" s="16" t="s">
        <v>45</v>
      </c>
    </row>
    <row r="21" spans="1:393" ht="13.5" customHeight="1" x14ac:dyDescent="0.2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6" t="s">
        <v>46</v>
      </c>
    </row>
    <row r="22" spans="1:393" ht="13.5" customHeight="1" x14ac:dyDescent="0.2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115" t="s">
        <v>194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6" t="s">
        <v>47</v>
      </c>
    </row>
    <row r="23" spans="1:393" ht="13.5" customHeight="1" x14ac:dyDescent="0.2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6" t="s">
        <v>48</v>
      </c>
    </row>
    <row r="24" spans="1:393" ht="13.5" customHeight="1" x14ac:dyDescent="0.2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6" t="s">
        <v>49</v>
      </c>
    </row>
    <row r="25" spans="1:393" ht="13.5" customHeight="1" x14ac:dyDescent="0.2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6" t="s">
        <v>50</v>
      </c>
    </row>
    <row r="26" spans="1:393" ht="13.5" customHeight="1" x14ac:dyDescent="0.2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6" t="s">
        <v>51</v>
      </c>
    </row>
    <row r="27" spans="1:393" ht="13.5" customHeight="1" x14ac:dyDescent="0.2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6" t="s">
        <v>52</v>
      </c>
    </row>
    <row r="28" spans="1:393" ht="13.5" customHeight="1" x14ac:dyDescent="0.2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6" t="s">
        <v>53</v>
      </c>
    </row>
    <row r="29" spans="1:393" ht="13.5" customHeight="1" x14ac:dyDescent="0.2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6" t="s">
        <v>54</v>
      </c>
    </row>
    <row r="30" spans="1:393" ht="13.5" customHeight="1" x14ac:dyDescent="0.2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6" t="s">
        <v>55</v>
      </c>
    </row>
    <row r="31" spans="1:393" ht="13.5" customHeight="1" x14ac:dyDescent="0.2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6" t="s">
        <v>56</v>
      </c>
    </row>
    <row r="32" spans="1:393" ht="13.5" customHeight="1" x14ac:dyDescent="0.2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124" t="str">
        <f>データ!$B$11</f>
        <v>R01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R02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R03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R04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R05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124" t="str">
        <f>データ!$B$11</f>
        <v>R01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R02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R03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R04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R05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124" t="str">
        <f>データ!$B$11</f>
        <v>R01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R02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R03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R04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R05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124" t="str">
        <f>データ!$B$11</f>
        <v>R01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R02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R03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R04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R05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2"/>
      <c r="NE32" s="2"/>
      <c r="NF32" s="2"/>
      <c r="NG32" s="2"/>
      <c r="NH32" s="15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6" t="s">
        <v>57</v>
      </c>
    </row>
    <row r="33" spans="1:393" ht="13.5" customHeight="1" x14ac:dyDescent="0.2">
      <c r="A33" s="2"/>
      <c r="B33" s="14"/>
      <c r="D33" s="2"/>
      <c r="E33" s="2"/>
      <c r="F33" s="2"/>
      <c r="G33" s="127" t="s">
        <v>58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98.2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98.6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98.2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85.2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92.8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2"/>
      <c r="CP33" s="2"/>
      <c r="CQ33" s="2"/>
      <c r="CR33" s="2"/>
      <c r="CS33" s="2"/>
      <c r="CT33" s="2"/>
      <c r="CU33" s="127" t="s">
        <v>58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92.4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88.5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90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79.400000000000006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85.4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2"/>
      <c r="GB33" s="2"/>
      <c r="GC33" s="2"/>
      <c r="GD33" s="2"/>
      <c r="GE33" s="2"/>
      <c r="GF33" s="2"/>
      <c r="GG33" s="2"/>
      <c r="GH33" s="2"/>
      <c r="GI33" s="127" t="s">
        <v>58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89.5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85.6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87.2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78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84.2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2"/>
      <c r="JP33" s="2"/>
      <c r="JQ33" s="2"/>
      <c r="JR33" s="2"/>
      <c r="JS33" s="2"/>
      <c r="JT33" s="2"/>
      <c r="JU33" s="2"/>
      <c r="JV33" s="2"/>
      <c r="JW33" s="127" t="s">
        <v>58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69.5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63.3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65.900000000000006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64.900000000000006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81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2"/>
      <c r="NE33" s="2"/>
      <c r="NF33" s="2"/>
      <c r="NG33" s="2"/>
      <c r="NH33" s="15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6" t="s">
        <v>59</v>
      </c>
    </row>
    <row r="34" spans="1:393" ht="13.5" customHeight="1" x14ac:dyDescent="0.2">
      <c r="A34" s="2"/>
      <c r="B34" s="14"/>
      <c r="D34" s="2"/>
      <c r="E34" s="2"/>
      <c r="F34" s="2"/>
      <c r="G34" s="127" t="s">
        <v>60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102.4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107.2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102.9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97.4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2"/>
      <c r="CP34" s="2"/>
      <c r="CQ34" s="2"/>
      <c r="CR34" s="2"/>
      <c r="CS34" s="2"/>
      <c r="CT34" s="2"/>
      <c r="CU34" s="127" t="s">
        <v>60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89.3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84.1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86.3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90.6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91.5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2"/>
      <c r="GB34" s="2"/>
      <c r="GC34" s="2"/>
      <c r="GD34" s="2"/>
      <c r="GE34" s="2"/>
      <c r="GF34" s="2"/>
      <c r="GG34" s="2"/>
      <c r="GH34" s="2"/>
      <c r="GI34" s="127" t="s">
        <v>60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86.5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81.400000000000006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83.7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88.6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89.5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2"/>
      <c r="JP34" s="2"/>
      <c r="JQ34" s="2"/>
      <c r="JR34" s="2"/>
      <c r="JS34" s="2"/>
      <c r="JT34" s="2"/>
      <c r="JU34" s="2"/>
      <c r="JV34" s="2"/>
      <c r="JW34" s="127" t="s">
        <v>60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74.400000000000006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66.5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66.8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72.2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74.400000000000006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2"/>
      <c r="NE34" s="2"/>
      <c r="NF34" s="2"/>
      <c r="NG34" s="2"/>
      <c r="NH34" s="15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6" t="s">
        <v>61</v>
      </c>
    </row>
    <row r="35" spans="1:393" ht="13.5" customHeight="1" x14ac:dyDescent="0.2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99" t="s">
        <v>62</v>
      </c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OC35" s="16" t="s">
        <v>63</v>
      </c>
    </row>
    <row r="36" spans="1:393" ht="13.5" customHeight="1" x14ac:dyDescent="0.2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6" t="s">
        <v>64</v>
      </c>
    </row>
    <row r="37" spans="1:393" ht="13.5" customHeight="1" x14ac:dyDescent="0.2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131" t="s">
        <v>65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6" t="s">
        <v>66</v>
      </c>
    </row>
    <row r="38" spans="1:393" ht="13.5" customHeight="1" x14ac:dyDescent="0.2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6" t="s">
        <v>67</v>
      </c>
    </row>
    <row r="39" spans="1:393" ht="13.5" customHeight="1" x14ac:dyDescent="0.2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118" t="s">
        <v>192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6" t="s">
        <v>68</v>
      </c>
    </row>
    <row r="40" spans="1:393" ht="13.5" customHeight="1" x14ac:dyDescent="0.2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6" t="s">
        <v>69</v>
      </c>
    </row>
    <row r="41" spans="1:393" ht="13.5" customHeight="1" x14ac:dyDescent="0.2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6" t="s">
        <v>70</v>
      </c>
    </row>
    <row r="42" spans="1:393" ht="13.5" customHeight="1" x14ac:dyDescent="0.2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6" t="s">
        <v>71</v>
      </c>
    </row>
    <row r="43" spans="1:393" ht="13.5" customHeight="1" x14ac:dyDescent="0.2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6" t="s">
        <v>72</v>
      </c>
    </row>
    <row r="44" spans="1:393" ht="13.5" customHeight="1" x14ac:dyDescent="0.2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6" t="s">
        <v>73</v>
      </c>
    </row>
    <row r="45" spans="1:393" ht="13.5" customHeight="1" x14ac:dyDescent="0.2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6" t="s">
        <v>74</v>
      </c>
    </row>
    <row r="46" spans="1:393" ht="13.5" customHeight="1" x14ac:dyDescent="0.2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6" t="s">
        <v>75</v>
      </c>
    </row>
    <row r="47" spans="1:393" ht="13.5" customHeight="1" x14ac:dyDescent="0.2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6" t="s">
        <v>76</v>
      </c>
    </row>
    <row r="48" spans="1:393" ht="13.5" customHeight="1" x14ac:dyDescent="0.2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6" t="s">
        <v>77</v>
      </c>
    </row>
    <row r="49" spans="1:393" ht="13.5" customHeight="1" x14ac:dyDescent="0.2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6" t="s">
        <v>78</v>
      </c>
    </row>
    <row r="50" spans="1:393" ht="13.5" customHeight="1" x14ac:dyDescent="0.2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6" t="s">
        <v>79</v>
      </c>
    </row>
    <row r="51" spans="1:393" ht="13.5" customHeight="1" x14ac:dyDescent="0.2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6" t="s">
        <v>80</v>
      </c>
    </row>
    <row r="52" spans="1:393" ht="13.5" customHeight="1" x14ac:dyDescent="0.2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131" t="s">
        <v>81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6" t="s">
        <v>82</v>
      </c>
    </row>
    <row r="53" spans="1:393" ht="13.5" customHeight="1" x14ac:dyDescent="0.2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6" t="s">
        <v>83</v>
      </c>
    </row>
    <row r="54" spans="1:393" ht="13.5" customHeight="1" x14ac:dyDescent="0.2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124" t="str">
        <f>データ!$B$11</f>
        <v>R01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R02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R03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R04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R05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124" t="str">
        <f>データ!$B$11</f>
        <v>R01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R02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R03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R04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R05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124" t="str">
        <f>データ!$B$11</f>
        <v>R01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R02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R03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R04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R05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124" t="str">
        <f>データ!$B$11</f>
        <v>R01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R02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R03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R04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R05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2"/>
      <c r="ND54" s="2"/>
      <c r="NE54" s="2"/>
      <c r="NF54" s="2"/>
      <c r="NG54" s="2"/>
      <c r="NH54" s="15"/>
      <c r="NI54" s="2"/>
      <c r="NJ54" s="118" t="s">
        <v>193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6" t="s">
        <v>84</v>
      </c>
    </row>
    <row r="55" spans="1:393" ht="13.5" customHeight="1" x14ac:dyDescent="0.2">
      <c r="A55" s="2"/>
      <c r="B55" s="14"/>
      <c r="C55" s="2"/>
      <c r="D55" s="2"/>
      <c r="E55" s="2"/>
      <c r="F55" s="2"/>
      <c r="G55" s="127" t="s">
        <v>58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103383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111909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112096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94878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95358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2"/>
      <c r="CP55" s="2"/>
      <c r="CQ55" s="2"/>
      <c r="CR55" s="2"/>
      <c r="CS55" s="2"/>
      <c r="CT55" s="2"/>
      <c r="CU55" s="127" t="s">
        <v>58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27472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28525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27232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19985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21867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2"/>
      <c r="GB55" s="2"/>
      <c r="GC55" s="2"/>
      <c r="GD55" s="2"/>
      <c r="GE55" s="2"/>
      <c r="GF55" s="2"/>
      <c r="GG55" s="2"/>
      <c r="GH55" s="2"/>
      <c r="GI55" s="127" t="s">
        <v>58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48.5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54.2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50.6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63.5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54.7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2"/>
      <c r="JP55" s="2"/>
      <c r="JQ55" s="2"/>
      <c r="JR55" s="2"/>
      <c r="JS55" s="2"/>
      <c r="JT55" s="2"/>
      <c r="JU55" s="2"/>
      <c r="JV55" s="2"/>
      <c r="JW55" s="127" t="s">
        <v>58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40.9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41.3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39.6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34.4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33.200000000000003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2"/>
      <c r="ND55" s="2"/>
      <c r="NE55" s="2"/>
      <c r="NF55" s="2"/>
      <c r="NG55" s="2"/>
      <c r="NH55" s="15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  <c r="OC55" s="16" t="s">
        <v>85</v>
      </c>
    </row>
    <row r="56" spans="1:393" ht="13.5" customHeight="1" x14ac:dyDescent="0.2">
      <c r="A56" s="2"/>
      <c r="B56" s="14"/>
      <c r="C56" s="2"/>
      <c r="D56" s="2"/>
      <c r="E56" s="2"/>
      <c r="F56" s="2"/>
      <c r="G56" s="127" t="s">
        <v>60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53523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57368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59838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82275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83606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2"/>
      <c r="CP56" s="2"/>
      <c r="CQ56" s="2"/>
      <c r="CR56" s="2"/>
      <c r="CS56" s="2"/>
      <c r="CT56" s="2"/>
      <c r="CU56" s="127" t="s">
        <v>60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15111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15986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16421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23704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25007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2"/>
      <c r="GB56" s="2"/>
      <c r="GC56" s="2"/>
      <c r="GD56" s="2"/>
      <c r="GE56" s="2"/>
      <c r="GF56" s="2"/>
      <c r="GG56" s="2"/>
      <c r="GH56" s="2"/>
      <c r="GI56" s="127" t="s">
        <v>60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56.2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60.8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57.4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48.8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48.6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2"/>
      <c r="JP56" s="2"/>
      <c r="JQ56" s="2"/>
      <c r="JR56" s="2"/>
      <c r="JS56" s="2"/>
      <c r="JT56" s="2"/>
      <c r="JU56" s="2"/>
      <c r="JV56" s="2"/>
      <c r="JW56" s="127" t="s">
        <v>60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24.2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24.1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23.9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29.4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30.9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2"/>
      <c r="ND56" s="2"/>
      <c r="NE56" s="2"/>
      <c r="NF56" s="2"/>
      <c r="NG56" s="2"/>
      <c r="NH56" s="15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  <c r="OC56" s="16" t="s">
        <v>86</v>
      </c>
    </row>
    <row r="57" spans="1:393" ht="13.5" customHeight="1" x14ac:dyDescent="0.2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2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2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2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2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2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100" t="s">
        <v>87</v>
      </c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100"/>
      <c r="NF62" s="12"/>
      <c r="NG62" s="12"/>
      <c r="NH62" s="13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2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101"/>
      <c r="NF63" s="12"/>
      <c r="NG63" s="12"/>
      <c r="NH63" s="13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2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2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2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2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2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131" t="s">
        <v>88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2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2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140" t="s">
        <v>195</v>
      </c>
      <c r="NK70" s="141"/>
      <c r="NL70" s="141"/>
      <c r="NM70" s="141"/>
      <c r="NN70" s="141"/>
      <c r="NO70" s="141"/>
      <c r="NP70" s="141"/>
      <c r="NQ70" s="141"/>
      <c r="NR70" s="141"/>
      <c r="NS70" s="141"/>
      <c r="NT70" s="141"/>
      <c r="NU70" s="141"/>
      <c r="NV70" s="141"/>
      <c r="NW70" s="141"/>
      <c r="NX70" s="142"/>
    </row>
    <row r="71" spans="1:388" ht="13.5" customHeight="1" x14ac:dyDescent="0.2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140"/>
      <c r="NK71" s="141"/>
      <c r="NL71" s="141"/>
      <c r="NM71" s="141"/>
      <c r="NN71" s="141"/>
      <c r="NO71" s="141"/>
      <c r="NP71" s="141"/>
      <c r="NQ71" s="141"/>
      <c r="NR71" s="141"/>
      <c r="NS71" s="141"/>
      <c r="NT71" s="141"/>
      <c r="NU71" s="141"/>
      <c r="NV71" s="141"/>
      <c r="NW71" s="141"/>
      <c r="NX71" s="142"/>
    </row>
    <row r="72" spans="1:388" ht="13.5" customHeight="1" x14ac:dyDescent="0.2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140"/>
      <c r="NK72" s="141"/>
      <c r="NL72" s="141"/>
      <c r="NM72" s="141"/>
      <c r="NN72" s="141"/>
      <c r="NO72" s="141"/>
      <c r="NP72" s="141"/>
      <c r="NQ72" s="141"/>
      <c r="NR72" s="141"/>
      <c r="NS72" s="141"/>
      <c r="NT72" s="141"/>
      <c r="NU72" s="141"/>
      <c r="NV72" s="141"/>
      <c r="NW72" s="141"/>
      <c r="NX72" s="142"/>
    </row>
    <row r="73" spans="1:388" ht="13.5" customHeight="1" x14ac:dyDescent="0.2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140"/>
      <c r="NK73" s="141"/>
      <c r="NL73" s="141"/>
      <c r="NM73" s="141"/>
      <c r="NN73" s="141"/>
      <c r="NO73" s="141"/>
      <c r="NP73" s="141"/>
      <c r="NQ73" s="141"/>
      <c r="NR73" s="141"/>
      <c r="NS73" s="141"/>
      <c r="NT73" s="141"/>
      <c r="NU73" s="141"/>
      <c r="NV73" s="141"/>
      <c r="NW73" s="141"/>
      <c r="NX73" s="142"/>
    </row>
    <row r="74" spans="1:388" ht="13.5" customHeight="1" x14ac:dyDescent="0.2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140"/>
      <c r="NK74" s="141"/>
      <c r="NL74" s="141"/>
      <c r="NM74" s="141"/>
      <c r="NN74" s="141"/>
      <c r="NO74" s="141"/>
      <c r="NP74" s="141"/>
      <c r="NQ74" s="141"/>
      <c r="NR74" s="141"/>
      <c r="NS74" s="141"/>
      <c r="NT74" s="141"/>
      <c r="NU74" s="141"/>
      <c r="NV74" s="141"/>
      <c r="NW74" s="141"/>
      <c r="NX74" s="142"/>
    </row>
    <row r="75" spans="1:388" ht="13.5" customHeight="1" x14ac:dyDescent="0.2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140"/>
      <c r="NK75" s="141"/>
      <c r="NL75" s="141"/>
      <c r="NM75" s="141"/>
      <c r="NN75" s="141"/>
      <c r="NO75" s="141"/>
      <c r="NP75" s="141"/>
      <c r="NQ75" s="141"/>
      <c r="NR75" s="141"/>
      <c r="NS75" s="141"/>
      <c r="NT75" s="141"/>
      <c r="NU75" s="141"/>
      <c r="NV75" s="141"/>
      <c r="NW75" s="141"/>
      <c r="NX75" s="142"/>
    </row>
    <row r="76" spans="1:388" ht="13.5" customHeight="1" x14ac:dyDescent="0.2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140"/>
      <c r="NK76" s="141"/>
      <c r="NL76" s="141"/>
      <c r="NM76" s="141"/>
      <c r="NN76" s="141"/>
      <c r="NO76" s="141"/>
      <c r="NP76" s="141"/>
      <c r="NQ76" s="141"/>
      <c r="NR76" s="141"/>
      <c r="NS76" s="141"/>
      <c r="NT76" s="141"/>
      <c r="NU76" s="141"/>
      <c r="NV76" s="141"/>
      <c r="NW76" s="141"/>
      <c r="NX76" s="142"/>
    </row>
    <row r="77" spans="1:388" ht="13.5" customHeight="1" x14ac:dyDescent="0.2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140"/>
      <c r="NK77" s="141"/>
      <c r="NL77" s="141"/>
      <c r="NM77" s="141"/>
      <c r="NN77" s="141"/>
      <c r="NO77" s="141"/>
      <c r="NP77" s="141"/>
      <c r="NQ77" s="141"/>
      <c r="NR77" s="141"/>
      <c r="NS77" s="141"/>
      <c r="NT77" s="141"/>
      <c r="NU77" s="141"/>
      <c r="NV77" s="141"/>
      <c r="NW77" s="141"/>
      <c r="NX77" s="142"/>
    </row>
    <row r="78" spans="1:388" ht="13.5" customHeight="1" x14ac:dyDescent="0.2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124" t="str">
        <f>データ!$B$11</f>
        <v>R01</v>
      </c>
      <c r="Q78" s="125"/>
      <c r="R78" s="125"/>
      <c r="S78" s="125"/>
      <c r="T78" s="125"/>
      <c r="U78" s="125"/>
      <c r="V78" s="125"/>
      <c r="W78" s="125"/>
      <c r="X78" s="125"/>
      <c r="Y78" s="125"/>
      <c r="Z78" s="125"/>
      <c r="AA78" s="125"/>
      <c r="AB78" s="125"/>
      <c r="AC78" s="125"/>
      <c r="AD78" s="126"/>
      <c r="AE78" s="124" t="str">
        <f>データ!$C$11</f>
        <v>R02</v>
      </c>
      <c r="AF78" s="125"/>
      <c r="AG78" s="125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6"/>
      <c r="AT78" s="124" t="str">
        <f>データ!$D$11</f>
        <v>R03</v>
      </c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125"/>
      <c r="BG78" s="125"/>
      <c r="BH78" s="126"/>
      <c r="BI78" s="124" t="str">
        <f>データ!$E$11</f>
        <v>R04</v>
      </c>
      <c r="BJ78" s="125"/>
      <c r="BK78" s="125"/>
      <c r="BL78" s="125"/>
      <c r="BM78" s="125"/>
      <c r="BN78" s="125"/>
      <c r="BO78" s="125"/>
      <c r="BP78" s="125"/>
      <c r="BQ78" s="125"/>
      <c r="BR78" s="125"/>
      <c r="BS78" s="125"/>
      <c r="BT78" s="125"/>
      <c r="BU78" s="125"/>
      <c r="BV78" s="125"/>
      <c r="BW78" s="126"/>
      <c r="BX78" s="124" t="str">
        <f>データ!$F$11</f>
        <v>R05</v>
      </c>
      <c r="BY78" s="125"/>
      <c r="BZ78" s="125"/>
      <c r="CA78" s="125"/>
      <c r="CB78" s="125"/>
      <c r="CC78" s="125"/>
      <c r="CD78" s="125"/>
      <c r="CE78" s="125"/>
      <c r="CF78" s="125"/>
      <c r="CG78" s="125"/>
      <c r="CH78" s="125"/>
      <c r="CI78" s="125"/>
      <c r="CJ78" s="125"/>
      <c r="CK78" s="125"/>
      <c r="CL78" s="126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24" t="str">
        <f>データ!$B$11</f>
        <v>R01</v>
      </c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6"/>
      <c r="DV78" s="124" t="str">
        <f>データ!$C$11</f>
        <v>R02</v>
      </c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6"/>
      <c r="EK78" s="124" t="str">
        <f>データ!$D$11</f>
        <v>R03</v>
      </c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6"/>
      <c r="EZ78" s="124" t="str">
        <f>データ!$E$11</f>
        <v>R04</v>
      </c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6"/>
      <c r="FO78" s="124" t="str">
        <f>データ!$F$11</f>
        <v>R05</v>
      </c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125"/>
      <c r="GB78" s="125"/>
      <c r="GC78" s="126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24" t="str">
        <f>データ!$B$11</f>
        <v>R01</v>
      </c>
      <c r="GU78" s="125"/>
      <c r="GV78" s="125"/>
      <c r="GW78" s="125"/>
      <c r="GX78" s="125"/>
      <c r="GY78" s="125"/>
      <c r="GZ78" s="125"/>
      <c r="HA78" s="125"/>
      <c r="HB78" s="125"/>
      <c r="HC78" s="125"/>
      <c r="HD78" s="125"/>
      <c r="HE78" s="125"/>
      <c r="HF78" s="125"/>
      <c r="HG78" s="125"/>
      <c r="HH78" s="126"/>
      <c r="HI78" s="124" t="str">
        <f>データ!$C$11</f>
        <v>R02</v>
      </c>
      <c r="HJ78" s="125"/>
      <c r="HK78" s="125"/>
      <c r="HL78" s="125"/>
      <c r="HM78" s="125"/>
      <c r="HN78" s="125"/>
      <c r="HO78" s="125"/>
      <c r="HP78" s="125"/>
      <c r="HQ78" s="125"/>
      <c r="HR78" s="125"/>
      <c r="HS78" s="125"/>
      <c r="HT78" s="125"/>
      <c r="HU78" s="125"/>
      <c r="HV78" s="125"/>
      <c r="HW78" s="126"/>
      <c r="HX78" s="124" t="str">
        <f>データ!$D$11</f>
        <v>R03</v>
      </c>
      <c r="HY78" s="125"/>
      <c r="HZ78" s="125"/>
      <c r="IA78" s="125"/>
      <c r="IB78" s="125"/>
      <c r="IC78" s="125"/>
      <c r="ID78" s="125"/>
      <c r="IE78" s="125"/>
      <c r="IF78" s="125"/>
      <c r="IG78" s="125"/>
      <c r="IH78" s="125"/>
      <c r="II78" s="125"/>
      <c r="IJ78" s="125"/>
      <c r="IK78" s="125"/>
      <c r="IL78" s="126"/>
      <c r="IM78" s="124" t="str">
        <f>データ!$E$11</f>
        <v>R04</v>
      </c>
      <c r="IN78" s="125"/>
      <c r="IO78" s="125"/>
      <c r="IP78" s="125"/>
      <c r="IQ78" s="125"/>
      <c r="IR78" s="125"/>
      <c r="IS78" s="125"/>
      <c r="IT78" s="125"/>
      <c r="IU78" s="125"/>
      <c r="IV78" s="125"/>
      <c r="IW78" s="125"/>
      <c r="IX78" s="125"/>
      <c r="IY78" s="125"/>
      <c r="IZ78" s="125"/>
      <c r="JA78" s="126"/>
      <c r="JB78" s="124" t="str">
        <f>データ!$F$11</f>
        <v>R05</v>
      </c>
      <c r="JC78" s="125"/>
      <c r="JD78" s="125"/>
      <c r="JE78" s="125"/>
      <c r="JF78" s="125"/>
      <c r="JG78" s="125"/>
      <c r="JH78" s="125"/>
      <c r="JI78" s="125"/>
      <c r="JJ78" s="125"/>
      <c r="JK78" s="125"/>
      <c r="JL78" s="125"/>
      <c r="JM78" s="125"/>
      <c r="JN78" s="125"/>
      <c r="JO78" s="125"/>
      <c r="JP78" s="126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124" t="str">
        <f>データ!$B$11</f>
        <v>R01</v>
      </c>
      <c r="KH78" s="125"/>
      <c r="KI78" s="125"/>
      <c r="KJ78" s="125"/>
      <c r="KK78" s="125"/>
      <c r="KL78" s="125"/>
      <c r="KM78" s="125"/>
      <c r="KN78" s="125"/>
      <c r="KO78" s="125"/>
      <c r="KP78" s="125"/>
      <c r="KQ78" s="125"/>
      <c r="KR78" s="125"/>
      <c r="KS78" s="125"/>
      <c r="KT78" s="125"/>
      <c r="KU78" s="126"/>
      <c r="KV78" s="124" t="str">
        <f>データ!$C$11</f>
        <v>R02</v>
      </c>
      <c r="KW78" s="125"/>
      <c r="KX78" s="125"/>
      <c r="KY78" s="125"/>
      <c r="KZ78" s="125"/>
      <c r="LA78" s="125"/>
      <c r="LB78" s="125"/>
      <c r="LC78" s="125"/>
      <c r="LD78" s="125"/>
      <c r="LE78" s="125"/>
      <c r="LF78" s="125"/>
      <c r="LG78" s="125"/>
      <c r="LH78" s="125"/>
      <c r="LI78" s="125"/>
      <c r="LJ78" s="126"/>
      <c r="LK78" s="124" t="str">
        <f>データ!$D$11</f>
        <v>R03</v>
      </c>
      <c r="LL78" s="125"/>
      <c r="LM78" s="125"/>
      <c r="LN78" s="125"/>
      <c r="LO78" s="125"/>
      <c r="LP78" s="125"/>
      <c r="LQ78" s="125"/>
      <c r="LR78" s="125"/>
      <c r="LS78" s="125"/>
      <c r="LT78" s="125"/>
      <c r="LU78" s="125"/>
      <c r="LV78" s="125"/>
      <c r="LW78" s="125"/>
      <c r="LX78" s="125"/>
      <c r="LY78" s="126"/>
      <c r="LZ78" s="124" t="str">
        <f>データ!$E$11</f>
        <v>R04</v>
      </c>
      <c r="MA78" s="125"/>
      <c r="MB78" s="125"/>
      <c r="MC78" s="125"/>
      <c r="MD78" s="125"/>
      <c r="ME78" s="125"/>
      <c r="MF78" s="125"/>
      <c r="MG78" s="125"/>
      <c r="MH78" s="125"/>
      <c r="MI78" s="125"/>
      <c r="MJ78" s="125"/>
      <c r="MK78" s="125"/>
      <c r="ML78" s="125"/>
      <c r="MM78" s="125"/>
      <c r="MN78" s="126"/>
      <c r="MO78" s="124" t="str">
        <f>データ!$F$11</f>
        <v>R05</v>
      </c>
      <c r="MP78" s="125"/>
      <c r="MQ78" s="125"/>
      <c r="MR78" s="125"/>
      <c r="MS78" s="125"/>
      <c r="MT78" s="125"/>
      <c r="MU78" s="125"/>
      <c r="MV78" s="125"/>
      <c r="MW78" s="125"/>
      <c r="MX78" s="125"/>
      <c r="MY78" s="125"/>
      <c r="MZ78" s="125"/>
      <c r="NA78" s="125"/>
      <c r="NB78" s="125"/>
      <c r="NC78" s="126"/>
      <c r="ND78" s="2"/>
      <c r="NE78" s="2"/>
      <c r="NF78" s="2"/>
      <c r="NG78" s="21"/>
      <c r="NH78" s="15"/>
      <c r="NI78" s="2"/>
      <c r="NJ78" s="140"/>
      <c r="NK78" s="141"/>
      <c r="NL78" s="141"/>
      <c r="NM78" s="141"/>
      <c r="NN78" s="141"/>
      <c r="NO78" s="141"/>
      <c r="NP78" s="141"/>
      <c r="NQ78" s="141"/>
      <c r="NR78" s="141"/>
      <c r="NS78" s="141"/>
      <c r="NT78" s="141"/>
      <c r="NU78" s="141"/>
      <c r="NV78" s="141"/>
      <c r="NW78" s="141"/>
      <c r="NX78" s="142"/>
    </row>
    <row r="79" spans="1:388" ht="13.5" customHeight="1" x14ac:dyDescent="0.2">
      <c r="A79" s="2"/>
      <c r="B79" s="14"/>
      <c r="C79" s="2"/>
      <c r="D79" s="2"/>
      <c r="E79" s="2"/>
      <c r="F79" s="2"/>
      <c r="G79" s="127" t="s">
        <v>58</v>
      </c>
      <c r="H79" s="127"/>
      <c r="I79" s="127"/>
      <c r="J79" s="127"/>
      <c r="K79" s="127"/>
      <c r="L79" s="127"/>
      <c r="M79" s="127"/>
      <c r="N79" s="127"/>
      <c r="O79" s="127"/>
      <c r="P79" s="128">
        <f>データ!DS7</f>
        <v>0</v>
      </c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30"/>
      <c r="AE79" s="128">
        <f>データ!DT7</f>
        <v>0</v>
      </c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30"/>
      <c r="AT79" s="128">
        <f>データ!DU7</f>
        <v>0</v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129"/>
      <c r="BH79" s="130"/>
      <c r="BI79" s="128">
        <f>データ!DV7</f>
        <v>0</v>
      </c>
      <c r="BJ79" s="129"/>
      <c r="BK79" s="129"/>
      <c r="BL79" s="129"/>
      <c r="BM79" s="129"/>
      <c r="BN79" s="129"/>
      <c r="BO79" s="129"/>
      <c r="BP79" s="129"/>
      <c r="BQ79" s="129"/>
      <c r="BR79" s="129"/>
      <c r="BS79" s="129"/>
      <c r="BT79" s="129"/>
      <c r="BU79" s="129"/>
      <c r="BV79" s="129"/>
      <c r="BW79" s="130"/>
      <c r="BX79" s="128">
        <f>データ!DW7</f>
        <v>0</v>
      </c>
      <c r="BY79" s="129"/>
      <c r="BZ79" s="129"/>
      <c r="CA79" s="129"/>
      <c r="CB79" s="129"/>
      <c r="CC79" s="129"/>
      <c r="CD79" s="129"/>
      <c r="CE79" s="129"/>
      <c r="CF79" s="129"/>
      <c r="CG79" s="129"/>
      <c r="CH79" s="129"/>
      <c r="CI79" s="129"/>
      <c r="CJ79" s="129"/>
      <c r="CK79" s="129"/>
      <c r="CL79" s="130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127" t="s">
        <v>58</v>
      </c>
      <c r="CY79" s="127"/>
      <c r="CZ79" s="127"/>
      <c r="DA79" s="127"/>
      <c r="DB79" s="127"/>
      <c r="DC79" s="127"/>
      <c r="DD79" s="127"/>
      <c r="DE79" s="127"/>
      <c r="DF79" s="127"/>
      <c r="DG79" s="128">
        <f>データ!ED7</f>
        <v>71.5</v>
      </c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30"/>
      <c r="DV79" s="128">
        <f>データ!EE7</f>
        <v>72.599999999999994</v>
      </c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30"/>
      <c r="EK79" s="128">
        <f>データ!EF7</f>
        <v>66.099999999999994</v>
      </c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30"/>
      <c r="EZ79" s="128">
        <f>データ!EG7</f>
        <v>6.1</v>
      </c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30"/>
      <c r="FO79" s="128">
        <f>データ!EH7</f>
        <v>12.5</v>
      </c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129"/>
      <c r="GB79" s="129"/>
      <c r="GC79" s="130"/>
      <c r="GD79" s="24"/>
      <c r="GE79" s="24"/>
      <c r="GF79" s="24"/>
      <c r="GG79" s="24"/>
      <c r="GH79" s="24"/>
      <c r="GI79" s="17"/>
      <c r="GJ79" s="17"/>
      <c r="GK79" s="127" t="s">
        <v>58</v>
      </c>
      <c r="GL79" s="127"/>
      <c r="GM79" s="127"/>
      <c r="GN79" s="127"/>
      <c r="GO79" s="127"/>
      <c r="GP79" s="127"/>
      <c r="GQ79" s="127"/>
      <c r="GR79" s="127"/>
      <c r="GS79" s="127"/>
      <c r="GT79" s="128">
        <f>データ!EO7</f>
        <v>70.900000000000006</v>
      </c>
      <c r="GU79" s="129"/>
      <c r="GV79" s="129"/>
      <c r="GW79" s="129"/>
      <c r="GX79" s="129"/>
      <c r="GY79" s="129"/>
      <c r="GZ79" s="129"/>
      <c r="HA79" s="129"/>
      <c r="HB79" s="129"/>
      <c r="HC79" s="129"/>
      <c r="HD79" s="129"/>
      <c r="HE79" s="129"/>
      <c r="HF79" s="129"/>
      <c r="HG79" s="129"/>
      <c r="HH79" s="130"/>
      <c r="HI79" s="128">
        <f>データ!EP7</f>
        <v>72</v>
      </c>
      <c r="HJ79" s="129"/>
      <c r="HK79" s="129"/>
      <c r="HL79" s="129"/>
      <c r="HM79" s="129"/>
      <c r="HN79" s="129"/>
      <c r="HO79" s="129"/>
      <c r="HP79" s="129"/>
      <c r="HQ79" s="129"/>
      <c r="HR79" s="129"/>
      <c r="HS79" s="129"/>
      <c r="HT79" s="129"/>
      <c r="HU79" s="129"/>
      <c r="HV79" s="129"/>
      <c r="HW79" s="130"/>
      <c r="HX79" s="128">
        <f>データ!EQ7</f>
        <v>57.7</v>
      </c>
      <c r="HY79" s="129"/>
      <c r="HZ79" s="129"/>
      <c r="IA79" s="129"/>
      <c r="IB79" s="129"/>
      <c r="IC79" s="129"/>
      <c r="ID79" s="129"/>
      <c r="IE79" s="129"/>
      <c r="IF79" s="129"/>
      <c r="IG79" s="129"/>
      <c r="IH79" s="129"/>
      <c r="II79" s="129"/>
      <c r="IJ79" s="129"/>
      <c r="IK79" s="129"/>
      <c r="IL79" s="130"/>
      <c r="IM79" s="128">
        <f>データ!ER7</f>
        <v>22.2</v>
      </c>
      <c r="IN79" s="129"/>
      <c r="IO79" s="129"/>
      <c r="IP79" s="129"/>
      <c r="IQ79" s="129"/>
      <c r="IR79" s="129"/>
      <c r="IS79" s="129"/>
      <c r="IT79" s="129"/>
      <c r="IU79" s="129"/>
      <c r="IV79" s="129"/>
      <c r="IW79" s="129"/>
      <c r="IX79" s="129"/>
      <c r="IY79" s="129"/>
      <c r="IZ79" s="129"/>
      <c r="JA79" s="130"/>
      <c r="JB79" s="128">
        <f>データ!ES7</f>
        <v>35.1</v>
      </c>
      <c r="JC79" s="129"/>
      <c r="JD79" s="129"/>
      <c r="JE79" s="129"/>
      <c r="JF79" s="129"/>
      <c r="JG79" s="129"/>
      <c r="JH79" s="129"/>
      <c r="JI79" s="129"/>
      <c r="JJ79" s="129"/>
      <c r="JK79" s="129"/>
      <c r="JL79" s="129"/>
      <c r="JM79" s="129"/>
      <c r="JN79" s="129"/>
      <c r="JO79" s="129"/>
      <c r="JP79" s="130"/>
      <c r="JQ79" s="26"/>
      <c r="JR79" s="26"/>
      <c r="JS79" s="26"/>
      <c r="JT79" s="26"/>
      <c r="JU79" s="26"/>
      <c r="JV79" s="26"/>
      <c r="JW79" s="17"/>
      <c r="JX79" s="127" t="s">
        <v>58</v>
      </c>
      <c r="JY79" s="127"/>
      <c r="JZ79" s="127"/>
      <c r="KA79" s="127"/>
      <c r="KB79" s="127"/>
      <c r="KC79" s="127"/>
      <c r="KD79" s="127"/>
      <c r="KE79" s="127"/>
      <c r="KF79" s="127"/>
      <c r="KG79" s="137">
        <f>データ!EZ7</f>
        <v>49879564</v>
      </c>
      <c r="KH79" s="138"/>
      <c r="KI79" s="138"/>
      <c r="KJ79" s="138"/>
      <c r="KK79" s="138"/>
      <c r="KL79" s="138"/>
      <c r="KM79" s="138"/>
      <c r="KN79" s="138"/>
      <c r="KO79" s="138"/>
      <c r="KP79" s="138"/>
      <c r="KQ79" s="138"/>
      <c r="KR79" s="138"/>
      <c r="KS79" s="138"/>
      <c r="KT79" s="138"/>
      <c r="KU79" s="139"/>
      <c r="KV79" s="137">
        <f>データ!FA7</f>
        <v>50892564</v>
      </c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9"/>
      <c r="LK79" s="137">
        <f>データ!FB7</f>
        <v>58672791</v>
      </c>
      <c r="LL79" s="138"/>
      <c r="LM79" s="138"/>
      <c r="LN79" s="138"/>
      <c r="LO79" s="138"/>
      <c r="LP79" s="138"/>
      <c r="LQ79" s="138"/>
      <c r="LR79" s="138"/>
      <c r="LS79" s="138"/>
      <c r="LT79" s="138"/>
      <c r="LU79" s="138"/>
      <c r="LV79" s="138"/>
      <c r="LW79" s="138"/>
      <c r="LX79" s="138"/>
      <c r="LY79" s="139"/>
      <c r="LZ79" s="137">
        <f>データ!FC7</f>
        <v>59013497</v>
      </c>
      <c r="MA79" s="138"/>
      <c r="MB79" s="138"/>
      <c r="MC79" s="138"/>
      <c r="MD79" s="138"/>
      <c r="ME79" s="138"/>
      <c r="MF79" s="138"/>
      <c r="MG79" s="138"/>
      <c r="MH79" s="138"/>
      <c r="MI79" s="138"/>
      <c r="MJ79" s="138"/>
      <c r="MK79" s="138"/>
      <c r="ML79" s="138"/>
      <c r="MM79" s="138"/>
      <c r="MN79" s="139"/>
      <c r="MO79" s="137">
        <f>データ!FD7</f>
        <v>59150652</v>
      </c>
      <c r="MP79" s="138"/>
      <c r="MQ79" s="138"/>
      <c r="MR79" s="138"/>
      <c r="MS79" s="138"/>
      <c r="MT79" s="138"/>
      <c r="MU79" s="138"/>
      <c r="MV79" s="138"/>
      <c r="MW79" s="138"/>
      <c r="MX79" s="138"/>
      <c r="MY79" s="138"/>
      <c r="MZ79" s="138"/>
      <c r="NA79" s="138"/>
      <c r="NB79" s="138"/>
      <c r="NC79" s="139"/>
      <c r="ND79" s="2"/>
      <c r="NE79" s="2"/>
      <c r="NF79" s="2"/>
      <c r="NG79" s="21"/>
      <c r="NH79" s="15"/>
      <c r="NI79" s="2"/>
      <c r="NJ79" s="140"/>
      <c r="NK79" s="141"/>
      <c r="NL79" s="141"/>
      <c r="NM79" s="141"/>
      <c r="NN79" s="141"/>
      <c r="NO79" s="141"/>
      <c r="NP79" s="141"/>
      <c r="NQ79" s="141"/>
      <c r="NR79" s="141"/>
      <c r="NS79" s="141"/>
      <c r="NT79" s="141"/>
      <c r="NU79" s="141"/>
      <c r="NV79" s="141"/>
      <c r="NW79" s="141"/>
      <c r="NX79" s="142"/>
    </row>
    <row r="80" spans="1:388" ht="13.5" customHeight="1" x14ac:dyDescent="0.2">
      <c r="A80" s="2"/>
      <c r="B80" s="14"/>
      <c r="C80" s="2"/>
      <c r="D80" s="2"/>
      <c r="E80" s="2"/>
      <c r="F80" s="2"/>
      <c r="G80" s="127" t="s">
        <v>60</v>
      </c>
      <c r="H80" s="127"/>
      <c r="I80" s="127"/>
      <c r="J80" s="127"/>
      <c r="K80" s="127"/>
      <c r="L80" s="127"/>
      <c r="M80" s="127"/>
      <c r="N80" s="127"/>
      <c r="O80" s="127"/>
      <c r="P80" s="128">
        <f>データ!DX7</f>
        <v>75.099999999999994</v>
      </c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30"/>
      <c r="AE80" s="128">
        <f>データ!DY7</f>
        <v>83.2</v>
      </c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30"/>
      <c r="AT80" s="128">
        <f>データ!DZ7</f>
        <v>84.6</v>
      </c>
      <c r="AU80" s="129"/>
      <c r="AV80" s="129"/>
      <c r="AW80" s="129"/>
      <c r="AX80" s="129"/>
      <c r="AY80" s="129"/>
      <c r="AZ80" s="129"/>
      <c r="BA80" s="129"/>
      <c r="BB80" s="129"/>
      <c r="BC80" s="129"/>
      <c r="BD80" s="129"/>
      <c r="BE80" s="129"/>
      <c r="BF80" s="129"/>
      <c r="BG80" s="129"/>
      <c r="BH80" s="130"/>
      <c r="BI80" s="128">
        <f>データ!EA7</f>
        <v>25.3</v>
      </c>
      <c r="BJ80" s="129"/>
      <c r="BK80" s="129"/>
      <c r="BL80" s="129"/>
      <c r="BM80" s="129"/>
      <c r="BN80" s="129"/>
      <c r="BO80" s="129"/>
      <c r="BP80" s="129"/>
      <c r="BQ80" s="129"/>
      <c r="BR80" s="129"/>
      <c r="BS80" s="129"/>
      <c r="BT80" s="129"/>
      <c r="BU80" s="129"/>
      <c r="BV80" s="129"/>
      <c r="BW80" s="130"/>
      <c r="BX80" s="128">
        <f>データ!EB7</f>
        <v>21</v>
      </c>
      <c r="BY80" s="129"/>
      <c r="BZ80" s="129"/>
      <c r="CA80" s="129"/>
      <c r="CB80" s="129"/>
      <c r="CC80" s="129"/>
      <c r="CD80" s="129"/>
      <c r="CE80" s="129"/>
      <c r="CF80" s="129"/>
      <c r="CG80" s="129"/>
      <c r="CH80" s="129"/>
      <c r="CI80" s="129"/>
      <c r="CJ80" s="129"/>
      <c r="CK80" s="129"/>
      <c r="CL80" s="130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127" t="s">
        <v>60</v>
      </c>
      <c r="CY80" s="127"/>
      <c r="CZ80" s="127"/>
      <c r="DA80" s="127"/>
      <c r="DB80" s="127"/>
      <c r="DC80" s="127"/>
      <c r="DD80" s="127"/>
      <c r="DE80" s="127"/>
      <c r="DF80" s="127"/>
      <c r="DG80" s="128">
        <f>データ!EI7</f>
        <v>52.9</v>
      </c>
      <c r="DH80" s="129"/>
      <c r="DI80" s="129"/>
      <c r="DJ80" s="129"/>
      <c r="DK80" s="129"/>
      <c r="DL80" s="129"/>
      <c r="DM80" s="129"/>
      <c r="DN80" s="129"/>
      <c r="DO80" s="129"/>
      <c r="DP80" s="129"/>
      <c r="DQ80" s="129"/>
      <c r="DR80" s="129"/>
      <c r="DS80" s="129"/>
      <c r="DT80" s="129"/>
      <c r="DU80" s="130"/>
      <c r="DV80" s="128">
        <f>データ!EJ7</f>
        <v>54.3</v>
      </c>
      <c r="DW80" s="129"/>
      <c r="DX80" s="129"/>
      <c r="DY80" s="129"/>
      <c r="DZ80" s="129"/>
      <c r="EA80" s="129"/>
      <c r="EB80" s="129"/>
      <c r="EC80" s="129"/>
      <c r="ED80" s="129"/>
      <c r="EE80" s="129"/>
      <c r="EF80" s="129"/>
      <c r="EG80" s="129"/>
      <c r="EH80" s="129"/>
      <c r="EI80" s="129"/>
      <c r="EJ80" s="130"/>
      <c r="EK80" s="128">
        <f>データ!EK7</f>
        <v>54.9</v>
      </c>
      <c r="EL80" s="129"/>
      <c r="EM80" s="129"/>
      <c r="EN80" s="129"/>
      <c r="EO80" s="129"/>
      <c r="EP80" s="129"/>
      <c r="EQ80" s="129"/>
      <c r="ER80" s="129"/>
      <c r="ES80" s="129"/>
      <c r="ET80" s="129"/>
      <c r="EU80" s="129"/>
      <c r="EV80" s="129"/>
      <c r="EW80" s="129"/>
      <c r="EX80" s="129"/>
      <c r="EY80" s="130"/>
      <c r="EZ80" s="128">
        <f>データ!EL7</f>
        <v>55.5</v>
      </c>
      <c r="FA80" s="129"/>
      <c r="FB80" s="129"/>
      <c r="FC80" s="129"/>
      <c r="FD80" s="129"/>
      <c r="FE80" s="129"/>
      <c r="FF80" s="129"/>
      <c r="FG80" s="129"/>
      <c r="FH80" s="129"/>
      <c r="FI80" s="129"/>
      <c r="FJ80" s="129"/>
      <c r="FK80" s="129"/>
      <c r="FL80" s="129"/>
      <c r="FM80" s="129"/>
      <c r="FN80" s="130"/>
      <c r="FO80" s="128">
        <f>データ!EM7</f>
        <v>56</v>
      </c>
      <c r="FP80" s="129"/>
      <c r="FQ80" s="129"/>
      <c r="FR80" s="129"/>
      <c r="FS80" s="129"/>
      <c r="FT80" s="129"/>
      <c r="FU80" s="129"/>
      <c r="FV80" s="129"/>
      <c r="FW80" s="129"/>
      <c r="FX80" s="129"/>
      <c r="FY80" s="129"/>
      <c r="FZ80" s="129"/>
      <c r="GA80" s="129"/>
      <c r="GB80" s="129"/>
      <c r="GC80" s="130"/>
      <c r="GD80" s="24"/>
      <c r="GE80" s="24"/>
      <c r="GF80" s="24"/>
      <c r="GG80" s="24"/>
      <c r="GH80" s="24"/>
      <c r="GI80" s="17"/>
      <c r="GJ80" s="17"/>
      <c r="GK80" s="127" t="s">
        <v>60</v>
      </c>
      <c r="GL80" s="127"/>
      <c r="GM80" s="127"/>
      <c r="GN80" s="127"/>
      <c r="GO80" s="127"/>
      <c r="GP80" s="127"/>
      <c r="GQ80" s="127"/>
      <c r="GR80" s="127"/>
      <c r="GS80" s="127"/>
      <c r="GT80" s="128">
        <f>データ!ET7</f>
        <v>69.400000000000006</v>
      </c>
      <c r="GU80" s="129"/>
      <c r="GV80" s="129"/>
      <c r="GW80" s="129"/>
      <c r="GX80" s="129"/>
      <c r="GY80" s="129"/>
      <c r="GZ80" s="129"/>
      <c r="HA80" s="129"/>
      <c r="HB80" s="129"/>
      <c r="HC80" s="129"/>
      <c r="HD80" s="129"/>
      <c r="HE80" s="129"/>
      <c r="HF80" s="129"/>
      <c r="HG80" s="129"/>
      <c r="HH80" s="130"/>
      <c r="HI80" s="128">
        <f>データ!EU7</f>
        <v>69.900000000000006</v>
      </c>
      <c r="HJ80" s="129"/>
      <c r="HK80" s="129"/>
      <c r="HL80" s="129"/>
      <c r="HM80" s="129"/>
      <c r="HN80" s="129"/>
      <c r="HO80" s="129"/>
      <c r="HP80" s="129"/>
      <c r="HQ80" s="129"/>
      <c r="HR80" s="129"/>
      <c r="HS80" s="129"/>
      <c r="HT80" s="129"/>
      <c r="HU80" s="129"/>
      <c r="HV80" s="129"/>
      <c r="HW80" s="130"/>
      <c r="HX80" s="128">
        <f>データ!EV7</f>
        <v>68.8</v>
      </c>
      <c r="HY80" s="129"/>
      <c r="HZ80" s="129"/>
      <c r="IA80" s="129"/>
      <c r="IB80" s="129"/>
      <c r="IC80" s="129"/>
      <c r="ID80" s="129"/>
      <c r="IE80" s="129"/>
      <c r="IF80" s="129"/>
      <c r="IG80" s="129"/>
      <c r="IH80" s="129"/>
      <c r="II80" s="129"/>
      <c r="IJ80" s="129"/>
      <c r="IK80" s="129"/>
      <c r="IL80" s="130"/>
      <c r="IM80" s="128">
        <f>データ!EW7</f>
        <v>70.7</v>
      </c>
      <c r="IN80" s="129"/>
      <c r="IO80" s="129"/>
      <c r="IP80" s="129"/>
      <c r="IQ80" s="129"/>
      <c r="IR80" s="129"/>
      <c r="IS80" s="129"/>
      <c r="IT80" s="129"/>
      <c r="IU80" s="129"/>
      <c r="IV80" s="129"/>
      <c r="IW80" s="129"/>
      <c r="IX80" s="129"/>
      <c r="IY80" s="129"/>
      <c r="IZ80" s="129"/>
      <c r="JA80" s="130"/>
      <c r="JB80" s="128">
        <f>データ!EX7</f>
        <v>70.3</v>
      </c>
      <c r="JC80" s="129"/>
      <c r="JD80" s="129"/>
      <c r="JE80" s="129"/>
      <c r="JF80" s="129"/>
      <c r="JG80" s="129"/>
      <c r="JH80" s="129"/>
      <c r="JI80" s="129"/>
      <c r="JJ80" s="129"/>
      <c r="JK80" s="129"/>
      <c r="JL80" s="129"/>
      <c r="JM80" s="129"/>
      <c r="JN80" s="129"/>
      <c r="JO80" s="129"/>
      <c r="JP80" s="130"/>
      <c r="JQ80" s="26"/>
      <c r="JR80" s="26"/>
      <c r="JS80" s="26"/>
      <c r="JT80" s="26"/>
      <c r="JU80" s="26"/>
      <c r="JV80" s="26"/>
      <c r="JW80" s="17"/>
      <c r="JX80" s="127" t="s">
        <v>60</v>
      </c>
      <c r="JY80" s="127"/>
      <c r="JZ80" s="127"/>
      <c r="KA80" s="127"/>
      <c r="KB80" s="127"/>
      <c r="KC80" s="127"/>
      <c r="KD80" s="127"/>
      <c r="KE80" s="127"/>
      <c r="KF80" s="127"/>
      <c r="KG80" s="137">
        <f>データ!FE7</f>
        <v>49696718</v>
      </c>
      <c r="KH80" s="138"/>
      <c r="KI80" s="138"/>
      <c r="KJ80" s="138"/>
      <c r="KK80" s="138"/>
      <c r="KL80" s="138"/>
      <c r="KM80" s="138"/>
      <c r="KN80" s="138"/>
      <c r="KO80" s="138"/>
      <c r="KP80" s="138"/>
      <c r="KQ80" s="138"/>
      <c r="KR80" s="138"/>
      <c r="KS80" s="138"/>
      <c r="KT80" s="138"/>
      <c r="KU80" s="139"/>
      <c r="KV80" s="137">
        <f>データ!FF7</f>
        <v>50234873</v>
      </c>
      <c r="KW80" s="138"/>
      <c r="KX80" s="138"/>
      <c r="KY80" s="138"/>
      <c r="KZ80" s="138"/>
      <c r="LA80" s="138"/>
      <c r="LB80" s="138"/>
      <c r="LC80" s="138"/>
      <c r="LD80" s="138"/>
      <c r="LE80" s="138"/>
      <c r="LF80" s="138"/>
      <c r="LG80" s="138"/>
      <c r="LH80" s="138"/>
      <c r="LI80" s="138"/>
      <c r="LJ80" s="139"/>
      <c r="LK80" s="137">
        <f>データ!FG7</f>
        <v>50294422</v>
      </c>
      <c r="LL80" s="138"/>
      <c r="LM80" s="138"/>
      <c r="LN80" s="138"/>
      <c r="LO80" s="138"/>
      <c r="LP80" s="138"/>
      <c r="LQ80" s="138"/>
      <c r="LR80" s="138"/>
      <c r="LS80" s="138"/>
      <c r="LT80" s="138"/>
      <c r="LU80" s="138"/>
      <c r="LV80" s="138"/>
      <c r="LW80" s="138"/>
      <c r="LX80" s="138"/>
      <c r="LY80" s="139"/>
      <c r="LZ80" s="137">
        <f>データ!FH7</f>
        <v>58800982</v>
      </c>
      <c r="MA80" s="138"/>
      <c r="MB80" s="138"/>
      <c r="MC80" s="138"/>
      <c r="MD80" s="138"/>
      <c r="ME80" s="138"/>
      <c r="MF80" s="138"/>
      <c r="MG80" s="138"/>
      <c r="MH80" s="138"/>
      <c r="MI80" s="138"/>
      <c r="MJ80" s="138"/>
      <c r="MK80" s="138"/>
      <c r="ML80" s="138"/>
      <c r="MM80" s="138"/>
      <c r="MN80" s="139"/>
      <c r="MO80" s="137">
        <f>データ!FI7</f>
        <v>59984927</v>
      </c>
      <c r="MP80" s="138"/>
      <c r="MQ80" s="138"/>
      <c r="MR80" s="138"/>
      <c r="MS80" s="138"/>
      <c r="MT80" s="138"/>
      <c r="MU80" s="138"/>
      <c r="MV80" s="138"/>
      <c r="MW80" s="138"/>
      <c r="MX80" s="138"/>
      <c r="MY80" s="138"/>
      <c r="MZ80" s="138"/>
      <c r="NA80" s="138"/>
      <c r="NB80" s="138"/>
      <c r="NC80" s="139"/>
      <c r="ND80" s="2"/>
      <c r="NE80" s="2"/>
      <c r="NF80" s="2"/>
      <c r="NG80" s="21"/>
      <c r="NH80" s="15"/>
      <c r="NI80" s="2"/>
      <c r="NJ80" s="140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2"/>
    </row>
    <row r="81" spans="1:388" ht="13.5" customHeight="1" x14ac:dyDescent="0.2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140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2"/>
    </row>
    <row r="82" spans="1:388" ht="13.5" customHeight="1" x14ac:dyDescent="0.2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140"/>
      <c r="NK82" s="141"/>
      <c r="NL82" s="141"/>
      <c r="NM82" s="141"/>
      <c r="NN82" s="141"/>
      <c r="NO82" s="141"/>
      <c r="NP82" s="141"/>
      <c r="NQ82" s="141"/>
      <c r="NR82" s="141"/>
      <c r="NS82" s="141"/>
      <c r="NT82" s="141"/>
      <c r="NU82" s="141"/>
      <c r="NV82" s="141"/>
      <c r="NW82" s="141"/>
      <c r="NX82" s="142"/>
    </row>
    <row r="83" spans="1:388" ht="13.5" customHeight="1" x14ac:dyDescent="0.2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140"/>
      <c r="NK83" s="141"/>
      <c r="NL83" s="141"/>
      <c r="NM83" s="141"/>
      <c r="NN83" s="141"/>
      <c r="NO83" s="141"/>
      <c r="NP83" s="141"/>
      <c r="NQ83" s="141"/>
      <c r="NR83" s="141"/>
      <c r="NS83" s="141"/>
      <c r="NT83" s="141"/>
      <c r="NU83" s="141"/>
      <c r="NV83" s="141"/>
      <c r="NW83" s="141"/>
      <c r="NX83" s="142"/>
    </row>
    <row r="84" spans="1:388" ht="13.5" customHeight="1" x14ac:dyDescent="0.2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143"/>
      <c r="NK84" s="144"/>
      <c r="NL84" s="144"/>
      <c r="NM84" s="144"/>
      <c r="NN84" s="144"/>
      <c r="NO84" s="144"/>
      <c r="NP84" s="144"/>
      <c r="NQ84" s="144"/>
      <c r="NR84" s="144"/>
      <c r="NS84" s="144"/>
      <c r="NT84" s="144"/>
      <c r="NU84" s="144"/>
      <c r="NV84" s="144"/>
      <c r="NW84" s="144"/>
      <c r="NX84" s="145"/>
    </row>
    <row r="85" spans="1:388" x14ac:dyDescent="0.2">
      <c r="B85" s="146" t="s">
        <v>89</v>
      </c>
      <c r="C85" s="146"/>
      <c r="D85" s="146"/>
      <c r="E85" s="146"/>
      <c r="F85" s="146"/>
      <c r="G85" s="146"/>
      <c r="H85" s="146"/>
      <c r="I85" s="146"/>
      <c r="J85" s="146"/>
      <c r="K85" s="146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6"/>
      <c r="BM85" s="146"/>
      <c r="BN85" s="146"/>
      <c r="BO85" s="146"/>
      <c r="BP85" s="146"/>
      <c r="BQ85" s="146"/>
      <c r="BR85" s="146"/>
      <c r="BS85" s="146"/>
      <c r="BT85" s="146"/>
      <c r="BU85" s="146"/>
      <c r="BV85" s="146"/>
      <c r="BW85" s="146"/>
      <c r="BX85" s="146"/>
      <c r="BY85" s="146"/>
      <c r="BZ85" s="146"/>
      <c r="CA85" s="146"/>
      <c r="CB85" s="146"/>
      <c r="CC85" s="146"/>
      <c r="CD85" s="146"/>
      <c r="CE85" s="146"/>
      <c r="CF85" s="146"/>
      <c r="CG85" s="146"/>
      <c r="CH85" s="146"/>
      <c r="CI85" s="146"/>
      <c r="CJ85" s="146"/>
      <c r="CK85" s="146"/>
      <c r="CL85" s="146"/>
      <c r="CM85" s="146"/>
      <c r="CN85" s="146"/>
      <c r="CO85" s="146"/>
      <c r="CP85" s="146"/>
      <c r="CQ85" s="146"/>
      <c r="CR85" s="146"/>
      <c r="CS85" s="146"/>
      <c r="CT85" s="146"/>
      <c r="CU85" s="146"/>
      <c r="CV85" s="146"/>
      <c r="CW85" s="146"/>
      <c r="CX85" s="146"/>
      <c r="CY85" s="146"/>
      <c r="CZ85" s="146"/>
      <c r="DA85" s="146"/>
      <c r="DB85" s="146"/>
      <c r="DC85" s="146"/>
      <c r="DD85" s="146"/>
      <c r="DE85" s="146"/>
      <c r="DF85" s="146"/>
      <c r="DG85" s="146"/>
      <c r="DH85" s="146"/>
      <c r="DI85" s="146"/>
      <c r="DJ85" s="146"/>
      <c r="DK85" s="146"/>
      <c r="DL85" s="146"/>
      <c r="DM85" s="146"/>
      <c r="DN85" s="146"/>
      <c r="DO85" s="146"/>
      <c r="DP85" s="146"/>
      <c r="DQ85" s="146"/>
      <c r="DR85" s="146"/>
      <c r="DS85" s="146"/>
      <c r="DT85" s="146"/>
      <c r="DU85" s="146"/>
      <c r="DV85" s="146"/>
      <c r="DW85" s="146"/>
      <c r="DX85" s="146"/>
      <c r="DY85" s="146"/>
      <c r="DZ85" s="146"/>
      <c r="EA85" s="146"/>
      <c r="EB85" s="146"/>
      <c r="EC85" s="146"/>
      <c r="ED85" s="146"/>
      <c r="EE85" s="146"/>
      <c r="EF85" s="146"/>
      <c r="EG85" s="146"/>
      <c r="EH85" s="146"/>
      <c r="EI85" s="146"/>
      <c r="EJ85" s="146"/>
      <c r="EK85" s="146"/>
      <c r="EL85" s="146"/>
      <c r="EM85" s="146"/>
      <c r="EN85" s="146"/>
      <c r="EO85" s="146"/>
      <c r="EP85" s="146"/>
      <c r="EQ85" s="146"/>
      <c r="ER85" s="146"/>
      <c r="ES85" s="146"/>
      <c r="ET85" s="146"/>
      <c r="EU85" s="146"/>
      <c r="EV85" s="146"/>
      <c r="EW85" s="146"/>
      <c r="EX85" s="146"/>
      <c r="EY85" s="146"/>
      <c r="EZ85" s="146"/>
      <c r="FA85" s="146"/>
      <c r="FB85" s="146"/>
      <c r="FC85" s="146"/>
      <c r="FD85" s="146"/>
      <c r="FE85" s="146"/>
      <c r="FF85" s="146"/>
      <c r="FG85" s="146"/>
      <c r="FH85" s="146"/>
      <c r="FI85" s="146"/>
      <c r="FJ85" s="146"/>
      <c r="FK85" s="146"/>
      <c r="FL85" s="146"/>
      <c r="FM85" s="146"/>
      <c r="FN85" s="146"/>
      <c r="FO85" s="146"/>
      <c r="FP85" s="146"/>
      <c r="FQ85" s="146"/>
      <c r="FR85" s="146"/>
      <c r="FS85" s="146"/>
      <c r="FT85" s="146"/>
      <c r="FU85" s="146"/>
      <c r="FV85" s="146"/>
      <c r="FW85" s="146"/>
      <c r="FX85" s="146"/>
      <c r="FY85" s="146"/>
      <c r="FZ85" s="146"/>
      <c r="GA85" s="146"/>
      <c r="GB85" s="146"/>
      <c r="GC85" s="146"/>
      <c r="GD85" s="146"/>
      <c r="GE85" s="146"/>
      <c r="GF85" s="146"/>
      <c r="GG85" s="146"/>
      <c r="GH85" s="146"/>
      <c r="GI85" s="146"/>
      <c r="GJ85" s="146"/>
      <c r="GK85" s="146"/>
      <c r="GL85" s="146"/>
      <c r="GM85" s="146"/>
      <c r="GN85" s="146"/>
      <c r="GO85" s="146"/>
      <c r="GP85" s="146"/>
      <c r="GQ85" s="146"/>
      <c r="GR85" s="146"/>
      <c r="GS85" s="146"/>
      <c r="GT85" s="146"/>
      <c r="GU85" s="146"/>
      <c r="GV85" s="146"/>
      <c r="GW85" s="146"/>
      <c r="GX85" s="146"/>
      <c r="GY85" s="146"/>
      <c r="GZ85" s="146"/>
      <c r="HA85" s="146"/>
      <c r="HB85" s="146"/>
      <c r="HC85" s="146"/>
      <c r="HD85" s="146"/>
      <c r="HE85" s="146"/>
      <c r="HF85" s="146"/>
      <c r="HG85" s="146"/>
      <c r="HH85" s="146"/>
      <c r="HI85" s="146"/>
      <c r="HJ85" s="146"/>
      <c r="HK85" s="146"/>
      <c r="HL85" s="146"/>
      <c r="HM85" s="146"/>
      <c r="HN85" s="146"/>
      <c r="HO85" s="146"/>
      <c r="HP85" s="146"/>
      <c r="HQ85" s="146"/>
      <c r="HR85" s="146"/>
      <c r="HS85" s="146"/>
      <c r="HT85" s="146"/>
      <c r="HU85" s="146"/>
      <c r="HV85" s="146"/>
      <c r="HW85" s="146"/>
      <c r="HX85" s="146"/>
      <c r="HY85" s="146"/>
      <c r="HZ85" s="146"/>
      <c r="IA85" s="146"/>
      <c r="IB85" s="146"/>
      <c r="IC85" s="146"/>
      <c r="ID85" s="146"/>
      <c r="IE85" s="146"/>
      <c r="IF85" s="146"/>
      <c r="IG85" s="146"/>
      <c r="IH85" s="146"/>
      <c r="II85" s="146"/>
      <c r="IJ85" s="146"/>
      <c r="IK85" s="146"/>
      <c r="IL85" s="146"/>
      <c r="IM85" s="146"/>
      <c r="IN85" s="146"/>
      <c r="IO85" s="146"/>
      <c r="IP85" s="146"/>
      <c r="IQ85" s="146"/>
      <c r="IR85" s="146"/>
      <c r="IS85" s="146"/>
      <c r="IT85" s="146"/>
      <c r="IU85" s="146"/>
      <c r="IV85" s="146"/>
      <c r="IW85" s="146"/>
      <c r="IX85" s="146"/>
      <c r="IY85" s="146"/>
      <c r="IZ85" s="146"/>
      <c r="JA85" s="146"/>
      <c r="JB85" s="146"/>
      <c r="JC85" s="146"/>
      <c r="JD85" s="146"/>
      <c r="JE85" s="146"/>
      <c r="JF85" s="146"/>
      <c r="JG85" s="146"/>
      <c r="JH85" s="146"/>
      <c r="JI85" s="146"/>
      <c r="JJ85" s="146"/>
      <c r="JK85" s="146"/>
      <c r="JL85" s="146"/>
      <c r="JM85" s="146"/>
      <c r="JN85" s="146"/>
      <c r="JO85" s="146"/>
      <c r="JP85" s="146"/>
      <c r="JQ85" s="146"/>
      <c r="JR85" s="146"/>
      <c r="JS85" s="146"/>
      <c r="JT85" s="146"/>
      <c r="JU85" s="146"/>
      <c r="JV85" s="146"/>
      <c r="JW85" s="146"/>
      <c r="JX85" s="146"/>
      <c r="JY85" s="146"/>
      <c r="JZ85" s="146"/>
      <c r="KA85" s="146"/>
      <c r="KB85" s="146"/>
      <c r="KC85" s="146"/>
      <c r="KD85" s="146"/>
      <c r="KE85" s="146"/>
      <c r="KF85" s="146"/>
      <c r="KG85" s="146"/>
      <c r="KH85" s="146"/>
      <c r="KI85" s="146"/>
      <c r="KJ85" s="146"/>
      <c r="KK85" s="146"/>
      <c r="KL85" s="146"/>
      <c r="KM85" s="146"/>
      <c r="KN85" s="146"/>
      <c r="KO85" s="146"/>
      <c r="KP85" s="146"/>
      <c r="KQ85" s="146"/>
      <c r="KR85" s="146"/>
      <c r="KS85" s="146"/>
      <c r="KT85" s="146"/>
      <c r="KU85" s="146"/>
      <c r="KV85" s="146"/>
      <c r="KW85" s="146"/>
      <c r="KX85" s="146"/>
      <c r="KY85" s="146"/>
      <c r="KZ85" s="146"/>
      <c r="LA85" s="146"/>
      <c r="LB85" s="146"/>
      <c r="LC85" s="146"/>
      <c r="LD85" s="146"/>
      <c r="LE85" s="146"/>
      <c r="LF85" s="146"/>
      <c r="LG85" s="146"/>
      <c r="LH85" s="146"/>
      <c r="LI85" s="146"/>
      <c r="LJ85" s="146"/>
      <c r="LK85" s="146"/>
      <c r="LL85" s="146"/>
      <c r="LM85" s="146"/>
      <c r="LN85" s="146"/>
      <c r="LO85" s="146"/>
      <c r="LP85" s="146"/>
      <c r="LQ85" s="146"/>
      <c r="LR85" s="146"/>
      <c r="LS85" s="146"/>
      <c r="LT85" s="146"/>
      <c r="LU85" s="146"/>
      <c r="LV85" s="146"/>
      <c r="LW85" s="146"/>
      <c r="LX85" s="146"/>
      <c r="LY85" s="146"/>
      <c r="LZ85" s="146"/>
      <c r="MA85" s="146"/>
      <c r="MB85" s="146"/>
      <c r="MC85" s="146"/>
      <c r="MD85" s="146"/>
      <c r="ME85" s="146"/>
      <c r="MF85" s="146"/>
      <c r="MG85" s="146"/>
      <c r="MH85" s="146"/>
      <c r="MI85" s="146"/>
      <c r="MJ85" s="146"/>
      <c r="MK85" s="146"/>
      <c r="ML85" s="146"/>
      <c r="MM85" s="146"/>
      <c r="MN85" s="146"/>
      <c r="MO85" s="146"/>
      <c r="MP85" s="146"/>
      <c r="MQ85" s="146"/>
      <c r="MR85" s="146"/>
      <c r="MS85" s="146"/>
      <c r="MT85" s="146"/>
      <c r="MU85" s="146"/>
      <c r="MV85" s="146"/>
      <c r="MW85" s="146"/>
      <c r="MX85" s="146"/>
      <c r="MY85" s="146"/>
      <c r="MZ85" s="146"/>
      <c r="NA85" s="146"/>
      <c r="NB85" s="146"/>
      <c r="NC85" s="146"/>
      <c r="ND85" s="146"/>
      <c r="NE85" s="146"/>
      <c r="NF85" s="146"/>
      <c r="NG85" s="146"/>
      <c r="NH85" s="146"/>
    </row>
    <row r="86" spans="1:388" x14ac:dyDescent="0.2">
      <c r="C86" s="2"/>
      <c r="BH86" s="2"/>
      <c r="GR86" s="2"/>
      <c r="IV86" s="2"/>
      <c r="LD86" s="2"/>
    </row>
    <row r="87" spans="1:388" x14ac:dyDescent="0.2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2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2">
      <c r="A89" s="30"/>
      <c r="B89" s="31" t="s">
        <v>90</v>
      </c>
      <c r="C89" s="31" t="s">
        <v>91</v>
      </c>
      <c r="D89" s="31" t="s">
        <v>92</v>
      </c>
      <c r="E89" s="31" t="s">
        <v>93</v>
      </c>
      <c r="F89" s="31" t="s">
        <v>94</v>
      </c>
      <c r="G89" s="31" t="s">
        <v>95</v>
      </c>
      <c r="H89" s="31" t="s">
        <v>96</v>
      </c>
      <c r="I89" s="31" t="s">
        <v>97</v>
      </c>
      <c r="J89" s="31" t="s">
        <v>90</v>
      </c>
      <c r="K89" s="31" t="s">
        <v>91</v>
      </c>
      <c r="L89" s="31" t="s">
        <v>92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2">
      <c r="A90" s="30"/>
      <c r="B90" s="31" t="str">
        <f>データ!AS6</f>
        <v>【96.6】</v>
      </c>
      <c r="C90" s="31" t="str">
        <f>データ!BD6</f>
        <v>【86.6】</v>
      </c>
      <c r="D90" s="31" t="str">
        <f>データ!BO6</f>
        <v>【83.9】</v>
      </c>
      <c r="E90" s="31" t="str">
        <f>データ!BZ6</f>
        <v>【68.7】</v>
      </c>
      <c r="F90" s="31" t="str">
        <f>データ!CK6</f>
        <v>【62,428】</v>
      </c>
      <c r="G90" s="31" t="str">
        <f>データ!CV6</f>
        <v>【18,236】</v>
      </c>
      <c r="H90" s="31" t="str">
        <f>データ!DG6</f>
        <v>【56.1】</v>
      </c>
      <c r="I90" s="31" t="str">
        <f>データ!DR6</f>
        <v>【26.4】</v>
      </c>
      <c r="J90" s="31" t="str">
        <f>データ!EC6</f>
        <v>【54.5】</v>
      </c>
      <c r="K90" s="31" t="str">
        <f>データ!EN6</f>
        <v>【57.0】</v>
      </c>
      <c r="L90" s="31" t="str">
        <f>データ!EY6</f>
        <v>【70.4】</v>
      </c>
      <c r="M90" s="33" t="str">
        <f>データ!FJ6</f>
        <v>【50,999,060】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hT7GZ1MuTcp3OcX9bYVLO7s6xTdI6X/vCqjtQJLfMr5R/kMdWkaIwpDUQivfuhHwUb50RdK3lXCxaOeo6Lh1lA==" saltValue="ZDsaTVBN9VR8lcVyNKTd/A==" spinCount="100000" sheet="1" objects="1" scenarios="1" formatCells="0" formatColumns="0" formatRows="0"/>
  <mergeCells count="286"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O18:NQ19 NT18:NV19" xr:uid="{00000000-0002-0000-0000-000000000000}">
      <formula1>$OC$18:$OC$56</formula1>
    </dataValidation>
  </dataValidations>
  <printOptions horizontalCentered="1" verticalCentered="1"/>
  <pageMargins left="0" right="0" top="0" bottom="0" header="0" footer="0"/>
  <pageSetup paperSize="9" scale="47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J11"/>
  <sheetViews>
    <sheetView showGridLines="0" workbookViewId="0"/>
  </sheetViews>
  <sheetFormatPr defaultRowHeight="13" x14ac:dyDescent="0.2"/>
  <cols>
    <col min="1" max="1" width="14.6328125" customWidth="1"/>
    <col min="2" max="7" width="11.90625" customWidth="1"/>
    <col min="8" max="10" width="15.90625" bestFit="1" customWidth="1"/>
    <col min="11" max="165" width="11.90625" customWidth="1"/>
    <col min="166" max="166" width="10.90625" customWidth="1"/>
  </cols>
  <sheetData>
    <row r="1" spans="1:166" x14ac:dyDescent="0.2">
      <c r="A1" t="s">
        <v>98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2">
      <c r="A2" s="35" t="s">
        <v>99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2">
      <c r="A3" s="35" t="s">
        <v>100</v>
      </c>
      <c r="B3" s="36" t="s">
        <v>101</v>
      </c>
      <c r="C3" s="36" t="s">
        <v>102</v>
      </c>
      <c r="D3" s="36" t="s">
        <v>103</v>
      </c>
      <c r="E3" s="36" t="s">
        <v>104</v>
      </c>
      <c r="F3" s="36" t="s">
        <v>105</v>
      </c>
      <c r="G3" s="36" t="s">
        <v>106</v>
      </c>
      <c r="H3" s="37" t="s">
        <v>107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108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109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2">
      <c r="A4" s="35" t="s">
        <v>110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48" t="s">
        <v>111</v>
      </c>
      <c r="AJ4" s="149"/>
      <c r="AK4" s="149"/>
      <c r="AL4" s="149"/>
      <c r="AM4" s="149"/>
      <c r="AN4" s="149"/>
      <c r="AO4" s="149"/>
      <c r="AP4" s="149"/>
      <c r="AQ4" s="149"/>
      <c r="AR4" s="149"/>
      <c r="AS4" s="150"/>
      <c r="AT4" s="151" t="s">
        <v>112</v>
      </c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51" t="s">
        <v>113</v>
      </c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8" t="s">
        <v>114</v>
      </c>
      <c r="BQ4" s="149"/>
      <c r="BR4" s="149"/>
      <c r="BS4" s="149"/>
      <c r="BT4" s="149"/>
      <c r="BU4" s="149"/>
      <c r="BV4" s="149"/>
      <c r="BW4" s="149"/>
      <c r="BX4" s="149"/>
      <c r="BY4" s="149"/>
      <c r="BZ4" s="150"/>
      <c r="CA4" s="147" t="s">
        <v>115</v>
      </c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51" t="s">
        <v>116</v>
      </c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 t="s">
        <v>117</v>
      </c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 t="s">
        <v>118</v>
      </c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51" t="s">
        <v>119</v>
      </c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8" t="s">
        <v>120</v>
      </c>
      <c r="EE4" s="149"/>
      <c r="EF4" s="149"/>
      <c r="EG4" s="149"/>
      <c r="EH4" s="149"/>
      <c r="EI4" s="149"/>
      <c r="EJ4" s="149"/>
      <c r="EK4" s="149"/>
      <c r="EL4" s="149"/>
      <c r="EM4" s="149"/>
      <c r="EN4" s="150"/>
      <c r="EO4" s="147" t="s">
        <v>121</v>
      </c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 t="s">
        <v>122</v>
      </c>
      <c r="FA4" s="147"/>
      <c r="FB4" s="147"/>
      <c r="FC4" s="147"/>
      <c r="FD4" s="147"/>
      <c r="FE4" s="147"/>
      <c r="FF4" s="147"/>
      <c r="FG4" s="147"/>
      <c r="FH4" s="147"/>
      <c r="FI4" s="147"/>
      <c r="FJ4" s="147"/>
    </row>
    <row r="5" spans="1:166" x14ac:dyDescent="0.2">
      <c r="A5" s="35" t="s">
        <v>123</v>
      </c>
      <c r="B5" s="48"/>
      <c r="C5" s="48"/>
      <c r="D5" s="48"/>
      <c r="E5" s="48"/>
      <c r="F5" s="48"/>
      <c r="G5" s="48"/>
      <c r="H5" s="49" t="s">
        <v>124</v>
      </c>
      <c r="I5" s="49" t="s">
        <v>125</v>
      </c>
      <c r="J5" s="49" t="s">
        <v>126</v>
      </c>
      <c r="K5" s="49" t="s">
        <v>1</v>
      </c>
      <c r="L5" s="49" t="s">
        <v>2</v>
      </c>
      <c r="M5" s="49" t="s">
        <v>3</v>
      </c>
      <c r="N5" s="49" t="s">
        <v>127</v>
      </c>
      <c r="O5" s="49" t="s">
        <v>5</v>
      </c>
      <c r="P5" s="49" t="s">
        <v>128</v>
      </c>
      <c r="Q5" s="49" t="s">
        <v>129</v>
      </c>
      <c r="R5" s="49" t="s">
        <v>130</v>
      </c>
      <c r="S5" s="49" t="s">
        <v>131</v>
      </c>
      <c r="T5" s="49" t="s">
        <v>132</v>
      </c>
      <c r="U5" s="49" t="s">
        <v>133</v>
      </c>
      <c r="V5" s="49" t="s">
        <v>134</v>
      </c>
      <c r="W5" s="49" t="s">
        <v>135</v>
      </c>
      <c r="X5" s="49" t="s">
        <v>136</v>
      </c>
      <c r="Y5" s="49" t="s">
        <v>137</v>
      </c>
      <c r="Z5" s="49" t="s">
        <v>138</v>
      </c>
      <c r="AA5" s="49" t="s">
        <v>139</v>
      </c>
      <c r="AB5" s="49" t="s">
        <v>140</v>
      </c>
      <c r="AC5" s="49" t="s">
        <v>141</v>
      </c>
      <c r="AD5" s="49" t="s">
        <v>142</v>
      </c>
      <c r="AE5" s="49" t="s">
        <v>143</v>
      </c>
      <c r="AF5" s="49" t="s">
        <v>144</v>
      </c>
      <c r="AG5" s="49" t="s">
        <v>145</v>
      </c>
      <c r="AH5" s="49" t="s">
        <v>146</v>
      </c>
      <c r="AI5" s="49" t="s">
        <v>147</v>
      </c>
      <c r="AJ5" s="49" t="s">
        <v>148</v>
      </c>
      <c r="AK5" s="49" t="s">
        <v>149</v>
      </c>
      <c r="AL5" s="49" t="s">
        <v>150</v>
      </c>
      <c r="AM5" s="49" t="s">
        <v>151</v>
      </c>
      <c r="AN5" s="49" t="s">
        <v>152</v>
      </c>
      <c r="AO5" s="49" t="s">
        <v>153</v>
      </c>
      <c r="AP5" s="49" t="s">
        <v>154</v>
      </c>
      <c r="AQ5" s="49" t="s">
        <v>155</v>
      </c>
      <c r="AR5" s="49" t="s">
        <v>156</v>
      </c>
      <c r="AS5" s="49" t="s">
        <v>157</v>
      </c>
      <c r="AT5" s="49" t="s">
        <v>147</v>
      </c>
      <c r="AU5" s="49" t="s">
        <v>148</v>
      </c>
      <c r="AV5" s="49" t="s">
        <v>158</v>
      </c>
      <c r="AW5" s="49" t="s">
        <v>159</v>
      </c>
      <c r="AX5" s="49" t="s">
        <v>151</v>
      </c>
      <c r="AY5" s="49" t="s">
        <v>152</v>
      </c>
      <c r="AZ5" s="49" t="s">
        <v>153</v>
      </c>
      <c r="BA5" s="49" t="s">
        <v>154</v>
      </c>
      <c r="BB5" s="49" t="s">
        <v>155</v>
      </c>
      <c r="BC5" s="49" t="s">
        <v>156</v>
      </c>
      <c r="BD5" s="49" t="s">
        <v>157</v>
      </c>
      <c r="BE5" s="49" t="s">
        <v>160</v>
      </c>
      <c r="BF5" s="49" t="s">
        <v>161</v>
      </c>
      <c r="BG5" s="49" t="s">
        <v>158</v>
      </c>
      <c r="BH5" s="49" t="s">
        <v>162</v>
      </c>
      <c r="BI5" s="49" t="s">
        <v>163</v>
      </c>
      <c r="BJ5" s="49" t="s">
        <v>152</v>
      </c>
      <c r="BK5" s="49" t="s">
        <v>153</v>
      </c>
      <c r="BL5" s="49" t="s">
        <v>154</v>
      </c>
      <c r="BM5" s="49" t="s">
        <v>155</v>
      </c>
      <c r="BN5" s="49" t="s">
        <v>156</v>
      </c>
      <c r="BO5" s="49" t="s">
        <v>157</v>
      </c>
      <c r="BP5" s="49" t="s">
        <v>164</v>
      </c>
      <c r="BQ5" s="49" t="s">
        <v>165</v>
      </c>
      <c r="BR5" s="49" t="s">
        <v>149</v>
      </c>
      <c r="BS5" s="49" t="s">
        <v>159</v>
      </c>
      <c r="BT5" s="49" t="s">
        <v>166</v>
      </c>
      <c r="BU5" s="49" t="s">
        <v>152</v>
      </c>
      <c r="BV5" s="49" t="s">
        <v>153</v>
      </c>
      <c r="BW5" s="49" t="s">
        <v>154</v>
      </c>
      <c r="BX5" s="49" t="s">
        <v>155</v>
      </c>
      <c r="BY5" s="49" t="s">
        <v>156</v>
      </c>
      <c r="BZ5" s="49" t="s">
        <v>157</v>
      </c>
      <c r="CA5" s="49" t="s">
        <v>164</v>
      </c>
      <c r="CB5" s="49" t="s">
        <v>161</v>
      </c>
      <c r="CC5" s="49" t="s">
        <v>158</v>
      </c>
      <c r="CD5" s="49" t="s">
        <v>167</v>
      </c>
      <c r="CE5" s="49" t="s">
        <v>166</v>
      </c>
      <c r="CF5" s="49" t="s">
        <v>152</v>
      </c>
      <c r="CG5" s="49" t="s">
        <v>153</v>
      </c>
      <c r="CH5" s="49" t="s">
        <v>154</v>
      </c>
      <c r="CI5" s="49" t="s">
        <v>155</v>
      </c>
      <c r="CJ5" s="49" t="s">
        <v>156</v>
      </c>
      <c r="CK5" s="49" t="s">
        <v>157</v>
      </c>
      <c r="CL5" s="49" t="s">
        <v>160</v>
      </c>
      <c r="CM5" s="49" t="s">
        <v>165</v>
      </c>
      <c r="CN5" s="49" t="s">
        <v>149</v>
      </c>
      <c r="CO5" s="49" t="s">
        <v>150</v>
      </c>
      <c r="CP5" s="49" t="s">
        <v>151</v>
      </c>
      <c r="CQ5" s="49" t="s">
        <v>152</v>
      </c>
      <c r="CR5" s="49" t="s">
        <v>153</v>
      </c>
      <c r="CS5" s="49" t="s">
        <v>154</v>
      </c>
      <c r="CT5" s="49" t="s">
        <v>155</v>
      </c>
      <c r="CU5" s="49" t="s">
        <v>156</v>
      </c>
      <c r="CV5" s="49" t="s">
        <v>157</v>
      </c>
      <c r="CW5" s="49" t="s">
        <v>168</v>
      </c>
      <c r="CX5" s="49" t="s">
        <v>165</v>
      </c>
      <c r="CY5" s="49" t="s">
        <v>149</v>
      </c>
      <c r="CZ5" s="49" t="s">
        <v>150</v>
      </c>
      <c r="DA5" s="49" t="s">
        <v>151</v>
      </c>
      <c r="DB5" s="49" t="s">
        <v>152</v>
      </c>
      <c r="DC5" s="49" t="s">
        <v>153</v>
      </c>
      <c r="DD5" s="49" t="s">
        <v>154</v>
      </c>
      <c r="DE5" s="49" t="s">
        <v>155</v>
      </c>
      <c r="DF5" s="49" t="s">
        <v>156</v>
      </c>
      <c r="DG5" s="49" t="s">
        <v>157</v>
      </c>
      <c r="DH5" s="49" t="s">
        <v>168</v>
      </c>
      <c r="DI5" s="49" t="s">
        <v>148</v>
      </c>
      <c r="DJ5" s="49" t="s">
        <v>169</v>
      </c>
      <c r="DK5" s="49" t="s">
        <v>150</v>
      </c>
      <c r="DL5" s="49" t="s">
        <v>151</v>
      </c>
      <c r="DM5" s="49" t="s">
        <v>152</v>
      </c>
      <c r="DN5" s="49" t="s">
        <v>153</v>
      </c>
      <c r="DO5" s="49" t="s">
        <v>154</v>
      </c>
      <c r="DP5" s="49" t="s">
        <v>155</v>
      </c>
      <c r="DQ5" s="49" t="s">
        <v>156</v>
      </c>
      <c r="DR5" s="49" t="s">
        <v>157</v>
      </c>
      <c r="DS5" s="49" t="s">
        <v>160</v>
      </c>
      <c r="DT5" s="49" t="s">
        <v>165</v>
      </c>
      <c r="DU5" s="49" t="s">
        <v>170</v>
      </c>
      <c r="DV5" s="49" t="s">
        <v>150</v>
      </c>
      <c r="DW5" s="49" t="s">
        <v>163</v>
      </c>
      <c r="DX5" s="49" t="s">
        <v>152</v>
      </c>
      <c r="DY5" s="49" t="s">
        <v>153</v>
      </c>
      <c r="DZ5" s="49" t="s">
        <v>154</v>
      </c>
      <c r="EA5" s="49" t="s">
        <v>155</v>
      </c>
      <c r="EB5" s="49" t="s">
        <v>156</v>
      </c>
      <c r="EC5" s="49" t="s">
        <v>157</v>
      </c>
      <c r="ED5" s="49" t="s">
        <v>160</v>
      </c>
      <c r="EE5" s="49" t="s">
        <v>161</v>
      </c>
      <c r="EF5" s="49" t="s">
        <v>158</v>
      </c>
      <c r="EG5" s="49" t="s">
        <v>150</v>
      </c>
      <c r="EH5" s="49" t="s">
        <v>163</v>
      </c>
      <c r="EI5" s="49" t="s">
        <v>152</v>
      </c>
      <c r="EJ5" s="49" t="s">
        <v>153</v>
      </c>
      <c r="EK5" s="49" t="s">
        <v>154</v>
      </c>
      <c r="EL5" s="49" t="s">
        <v>155</v>
      </c>
      <c r="EM5" s="49" t="s">
        <v>156</v>
      </c>
      <c r="EN5" s="49" t="s">
        <v>157</v>
      </c>
      <c r="EO5" s="49" t="s">
        <v>147</v>
      </c>
      <c r="EP5" s="49" t="s">
        <v>161</v>
      </c>
      <c r="EQ5" s="49" t="s">
        <v>158</v>
      </c>
      <c r="ER5" s="49" t="s">
        <v>162</v>
      </c>
      <c r="ES5" s="49" t="s">
        <v>163</v>
      </c>
      <c r="ET5" s="49" t="s">
        <v>152</v>
      </c>
      <c r="EU5" s="49" t="s">
        <v>153</v>
      </c>
      <c r="EV5" s="49" t="s">
        <v>154</v>
      </c>
      <c r="EW5" s="49" t="s">
        <v>155</v>
      </c>
      <c r="EX5" s="49" t="s">
        <v>156</v>
      </c>
      <c r="EY5" s="49" t="s">
        <v>171</v>
      </c>
      <c r="EZ5" s="49" t="s">
        <v>164</v>
      </c>
      <c r="FA5" s="49" t="s">
        <v>148</v>
      </c>
      <c r="FB5" s="49" t="s">
        <v>149</v>
      </c>
      <c r="FC5" s="49" t="s">
        <v>167</v>
      </c>
      <c r="FD5" s="49" t="s">
        <v>166</v>
      </c>
      <c r="FE5" s="49" t="s">
        <v>152</v>
      </c>
      <c r="FF5" s="49" t="s">
        <v>153</v>
      </c>
      <c r="FG5" s="49" t="s">
        <v>154</v>
      </c>
      <c r="FH5" s="49" t="s">
        <v>155</v>
      </c>
      <c r="FI5" s="49" t="s">
        <v>156</v>
      </c>
      <c r="FJ5" s="49" t="s">
        <v>157</v>
      </c>
    </row>
    <row r="6" spans="1:166" s="54" customFormat="1" x14ac:dyDescent="0.2">
      <c r="A6" s="35" t="s">
        <v>172</v>
      </c>
      <c r="B6" s="50">
        <f>B8</f>
        <v>2023</v>
      </c>
      <c r="C6" s="50">
        <f t="shared" ref="C6:M6" si="2">C8</f>
        <v>280003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10</v>
      </c>
      <c r="H6" s="152" t="str">
        <f>IF(H8&lt;&gt;I8,H8,"")&amp;IF(I8&lt;&gt;J8,I8,"")&amp;"　"&amp;J8</f>
        <v>兵庫県　はりま姫路総合医療センター</v>
      </c>
      <c r="I6" s="153"/>
      <c r="J6" s="154"/>
      <c r="K6" s="50" t="str">
        <f t="shared" si="2"/>
        <v>条例全部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500床以上</v>
      </c>
      <c r="O6" s="50" t="str">
        <f>O8</f>
        <v>自治体職員</v>
      </c>
      <c r="P6" s="50" t="str">
        <f>P8</f>
        <v>直営</v>
      </c>
      <c r="Q6" s="51">
        <f t="shared" ref="Q6:AH6" si="3">Q8</f>
        <v>35</v>
      </c>
      <c r="R6" s="50" t="str">
        <f t="shared" si="3"/>
        <v>対象</v>
      </c>
      <c r="S6" s="50" t="str">
        <f t="shared" si="3"/>
        <v>透 I 訓 ガ</v>
      </c>
      <c r="T6" s="50" t="str">
        <f t="shared" si="3"/>
        <v>救 臨 が へ 災 地 輪</v>
      </c>
      <c r="U6" s="51">
        <f>U8</f>
        <v>5426863</v>
      </c>
      <c r="V6" s="51">
        <f>V8</f>
        <v>70008</v>
      </c>
      <c r="W6" s="50" t="str">
        <f>W8</f>
        <v>非該当</v>
      </c>
      <c r="X6" s="50" t="str">
        <f t="shared" ref="X6" si="4">X8</f>
        <v>非該当</v>
      </c>
      <c r="Y6" s="50" t="str">
        <f t="shared" si="3"/>
        <v>７：１</v>
      </c>
      <c r="Z6" s="51">
        <f t="shared" si="3"/>
        <v>720</v>
      </c>
      <c r="AA6" s="51" t="str">
        <f t="shared" si="3"/>
        <v>-</v>
      </c>
      <c r="AB6" s="51" t="str">
        <f t="shared" si="3"/>
        <v>-</v>
      </c>
      <c r="AC6" s="51">
        <f t="shared" si="3"/>
        <v>16</v>
      </c>
      <c r="AD6" s="51" t="str">
        <f t="shared" si="3"/>
        <v>-</v>
      </c>
      <c r="AE6" s="51">
        <f t="shared" si="3"/>
        <v>736</v>
      </c>
      <c r="AF6" s="51">
        <f t="shared" si="3"/>
        <v>720</v>
      </c>
      <c r="AG6" s="51" t="str">
        <f t="shared" si="3"/>
        <v>-</v>
      </c>
      <c r="AH6" s="51">
        <f t="shared" si="3"/>
        <v>720</v>
      </c>
      <c r="AI6" s="52">
        <f>IF(AI8="-",NA(),AI8)</f>
        <v>98.2</v>
      </c>
      <c r="AJ6" s="52">
        <f t="shared" ref="AJ6:AR6" si="5">IF(AJ8="-",NA(),AJ8)</f>
        <v>98.6</v>
      </c>
      <c r="AK6" s="52">
        <f t="shared" si="5"/>
        <v>98.2</v>
      </c>
      <c r="AL6" s="52">
        <f t="shared" si="5"/>
        <v>85.2</v>
      </c>
      <c r="AM6" s="52">
        <f t="shared" si="5"/>
        <v>92.8</v>
      </c>
      <c r="AN6" s="52">
        <f t="shared" si="5"/>
        <v>97</v>
      </c>
      <c r="AO6" s="52">
        <f t="shared" si="5"/>
        <v>102.4</v>
      </c>
      <c r="AP6" s="52">
        <f t="shared" si="5"/>
        <v>107.2</v>
      </c>
      <c r="AQ6" s="52">
        <f t="shared" si="5"/>
        <v>102.9</v>
      </c>
      <c r="AR6" s="52">
        <f t="shared" si="5"/>
        <v>97.4</v>
      </c>
      <c r="AS6" s="52" t="str">
        <f>IF(AS8="-","【-】","【"&amp;SUBSTITUTE(TEXT(AS8,"#,##0.0"),"-","△")&amp;"】")</f>
        <v>【96.6】</v>
      </c>
      <c r="AT6" s="52">
        <f>IF(AT8="-",NA(),AT8)</f>
        <v>92.4</v>
      </c>
      <c r="AU6" s="52">
        <f t="shared" ref="AU6:BC6" si="6">IF(AU8="-",NA(),AU8)</f>
        <v>88.5</v>
      </c>
      <c r="AV6" s="52">
        <f t="shared" si="6"/>
        <v>90</v>
      </c>
      <c r="AW6" s="52">
        <f t="shared" si="6"/>
        <v>79.400000000000006</v>
      </c>
      <c r="AX6" s="52">
        <f t="shared" si="6"/>
        <v>85.4</v>
      </c>
      <c r="AY6" s="52">
        <f t="shared" si="6"/>
        <v>89.3</v>
      </c>
      <c r="AZ6" s="52">
        <f t="shared" si="6"/>
        <v>84.1</v>
      </c>
      <c r="BA6" s="52">
        <f t="shared" si="6"/>
        <v>86.3</v>
      </c>
      <c r="BB6" s="52">
        <f t="shared" si="6"/>
        <v>90.6</v>
      </c>
      <c r="BC6" s="52">
        <f t="shared" si="6"/>
        <v>91.5</v>
      </c>
      <c r="BD6" s="52" t="str">
        <f>IF(BD8="-","【-】","【"&amp;SUBSTITUTE(TEXT(BD8,"#,##0.0"),"-","△")&amp;"】")</f>
        <v>【86.6】</v>
      </c>
      <c r="BE6" s="52">
        <f>IF(BE8="-",NA(),BE8)</f>
        <v>89.5</v>
      </c>
      <c r="BF6" s="52">
        <f t="shared" ref="BF6:BN6" si="7">IF(BF8="-",NA(),BF8)</f>
        <v>85.6</v>
      </c>
      <c r="BG6" s="52">
        <f t="shared" si="7"/>
        <v>87.2</v>
      </c>
      <c r="BH6" s="52">
        <f t="shared" si="7"/>
        <v>78</v>
      </c>
      <c r="BI6" s="52">
        <f t="shared" si="7"/>
        <v>84.2</v>
      </c>
      <c r="BJ6" s="52">
        <f t="shared" si="7"/>
        <v>86.5</v>
      </c>
      <c r="BK6" s="52">
        <f t="shared" si="7"/>
        <v>81.400000000000006</v>
      </c>
      <c r="BL6" s="52">
        <f t="shared" si="7"/>
        <v>83.7</v>
      </c>
      <c r="BM6" s="52">
        <f t="shared" si="7"/>
        <v>88.6</v>
      </c>
      <c r="BN6" s="52">
        <f t="shared" si="7"/>
        <v>89.5</v>
      </c>
      <c r="BO6" s="52" t="str">
        <f>IF(BO8="-","【-】","【"&amp;SUBSTITUTE(TEXT(BO8,"#,##0.0"),"-","△")&amp;"】")</f>
        <v>【83.9】</v>
      </c>
      <c r="BP6" s="52">
        <f>IF(BP8="-",NA(),BP8)</f>
        <v>69.5</v>
      </c>
      <c r="BQ6" s="52">
        <f t="shared" ref="BQ6:BY6" si="8">IF(BQ8="-",NA(),BQ8)</f>
        <v>63.3</v>
      </c>
      <c r="BR6" s="52">
        <f t="shared" si="8"/>
        <v>65.900000000000006</v>
      </c>
      <c r="BS6" s="52">
        <f t="shared" si="8"/>
        <v>64.900000000000006</v>
      </c>
      <c r="BT6" s="52">
        <f t="shared" si="8"/>
        <v>81</v>
      </c>
      <c r="BU6" s="52">
        <f t="shared" si="8"/>
        <v>74.400000000000006</v>
      </c>
      <c r="BV6" s="52">
        <f t="shared" si="8"/>
        <v>66.5</v>
      </c>
      <c r="BW6" s="52">
        <f t="shared" si="8"/>
        <v>66.8</v>
      </c>
      <c r="BX6" s="52">
        <f t="shared" si="8"/>
        <v>72.2</v>
      </c>
      <c r="BY6" s="52">
        <f t="shared" si="8"/>
        <v>74.400000000000006</v>
      </c>
      <c r="BZ6" s="52" t="str">
        <f>IF(BZ8="-","【-】","【"&amp;SUBSTITUTE(TEXT(BZ8,"#,##0.0"),"-","△")&amp;"】")</f>
        <v>【68.7】</v>
      </c>
      <c r="CA6" s="53">
        <f>IF(CA8="-",NA(),CA8)</f>
        <v>103383</v>
      </c>
      <c r="CB6" s="53">
        <f t="shared" ref="CB6:CJ6" si="9">IF(CB8="-",NA(),CB8)</f>
        <v>111909</v>
      </c>
      <c r="CC6" s="53">
        <f t="shared" si="9"/>
        <v>112096</v>
      </c>
      <c r="CD6" s="53">
        <f t="shared" si="9"/>
        <v>94878</v>
      </c>
      <c r="CE6" s="53">
        <f t="shared" si="9"/>
        <v>95358</v>
      </c>
      <c r="CF6" s="53">
        <f t="shared" si="9"/>
        <v>53523</v>
      </c>
      <c r="CG6" s="53">
        <f t="shared" si="9"/>
        <v>57368</v>
      </c>
      <c r="CH6" s="53">
        <f t="shared" si="9"/>
        <v>59838</v>
      </c>
      <c r="CI6" s="53">
        <f t="shared" si="9"/>
        <v>82275</v>
      </c>
      <c r="CJ6" s="53">
        <f t="shared" si="9"/>
        <v>83606</v>
      </c>
      <c r="CK6" s="52" t="str">
        <f>IF(CK8="-","【-】","【"&amp;SUBSTITUTE(TEXT(CK8,"#,##0"),"-","△")&amp;"】")</f>
        <v>【62,428】</v>
      </c>
      <c r="CL6" s="53">
        <f>IF(CL8="-",NA(),CL8)</f>
        <v>27472</v>
      </c>
      <c r="CM6" s="53">
        <f t="shared" ref="CM6:CU6" si="10">IF(CM8="-",NA(),CM8)</f>
        <v>28525</v>
      </c>
      <c r="CN6" s="53">
        <f t="shared" si="10"/>
        <v>27232</v>
      </c>
      <c r="CO6" s="53">
        <f t="shared" si="10"/>
        <v>19985</v>
      </c>
      <c r="CP6" s="53">
        <f t="shared" si="10"/>
        <v>21867</v>
      </c>
      <c r="CQ6" s="53">
        <f t="shared" si="10"/>
        <v>15111</v>
      </c>
      <c r="CR6" s="53">
        <f t="shared" si="10"/>
        <v>15986</v>
      </c>
      <c r="CS6" s="53">
        <f t="shared" si="10"/>
        <v>16421</v>
      </c>
      <c r="CT6" s="53">
        <f t="shared" si="10"/>
        <v>23704</v>
      </c>
      <c r="CU6" s="53">
        <f t="shared" si="10"/>
        <v>25007</v>
      </c>
      <c r="CV6" s="52" t="str">
        <f>IF(CV8="-","【-】","【"&amp;SUBSTITUTE(TEXT(CV8,"#,##0"),"-","△")&amp;"】")</f>
        <v>【18,236】</v>
      </c>
      <c r="CW6" s="52">
        <f>IF(CW8="-",NA(),CW8)</f>
        <v>48.5</v>
      </c>
      <c r="CX6" s="52">
        <f t="shared" ref="CX6:DF6" si="11">IF(CX8="-",NA(),CX8)</f>
        <v>54.2</v>
      </c>
      <c r="CY6" s="52">
        <f t="shared" si="11"/>
        <v>50.6</v>
      </c>
      <c r="CZ6" s="52">
        <f t="shared" si="11"/>
        <v>63.5</v>
      </c>
      <c r="DA6" s="52">
        <f t="shared" si="11"/>
        <v>54.7</v>
      </c>
      <c r="DB6" s="52">
        <f t="shared" si="11"/>
        <v>56.2</v>
      </c>
      <c r="DC6" s="52">
        <f t="shared" si="11"/>
        <v>60.8</v>
      </c>
      <c r="DD6" s="52">
        <f t="shared" si="11"/>
        <v>57.4</v>
      </c>
      <c r="DE6" s="52">
        <f t="shared" si="11"/>
        <v>48.8</v>
      </c>
      <c r="DF6" s="52">
        <f t="shared" si="11"/>
        <v>48.6</v>
      </c>
      <c r="DG6" s="52" t="str">
        <f>IF(DG8="-","【-】","【"&amp;SUBSTITUTE(TEXT(DG8,"#,##0.0"),"-","△")&amp;"】")</f>
        <v>【56.1】</v>
      </c>
      <c r="DH6" s="52">
        <f>IF(DH8="-",NA(),DH8)</f>
        <v>40.9</v>
      </c>
      <c r="DI6" s="52">
        <f t="shared" ref="DI6:DQ6" si="12">IF(DI8="-",NA(),DI8)</f>
        <v>41.3</v>
      </c>
      <c r="DJ6" s="52">
        <f t="shared" si="12"/>
        <v>39.6</v>
      </c>
      <c r="DK6" s="52">
        <f t="shared" si="12"/>
        <v>34.4</v>
      </c>
      <c r="DL6" s="52">
        <f t="shared" si="12"/>
        <v>33.200000000000003</v>
      </c>
      <c r="DM6" s="52">
        <f t="shared" si="12"/>
        <v>24.2</v>
      </c>
      <c r="DN6" s="52">
        <f t="shared" si="12"/>
        <v>24.1</v>
      </c>
      <c r="DO6" s="52">
        <f t="shared" si="12"/>
        <v>23.9</v>
      </c>
      <c r="DP6" s="52">
        <f t="shared" si="12"/>
        <v>29.4</v>
      </c>
      <c r="DQ6" s="52">
        <f t="shared" si="12"/>
        <v>30.9</v>
      </c>
      <c r="DR6" s="52" t="str">
        <f>IF(DR8="-","【-】","【"&amp;SUBSTITUTE(TEXT(DR8,"#,##0.0"),"-","△")&amp;"】")</f>
        <v>【26.4】</v>
      </c>
      <c r="DS6" s="52">
        <f>IF(DS8="-",NA(),DS8)</f>
        <v>0</v>
      </c>
      <c r="DT6" s="52">
        <f t="shared" ref="DT6:EB6" si="13">IF(DT8="-",NA(),DT8)</f>
        <v>0</v>
      </c>
      <c r="DU6" s="52">
        <f t="shared" si="13"/>
        <v>0</v>
      </c>
      <c r="DV6" s="52">
        <f t="shared" si="13"/>
        <v>0</v>
      </c>
      <c r="DW6" s="52">
        <f t="shared" si="13"/>
        <v>0</v>
      </c>
      <c r="DX6" s="52">
        <f t="shared" si="13"/>
        <v>75.099999999999994</v>
      </c>
      <c r="DY6" s="52">
        <f t="shared" si="13"/>
        <v>83.2</v>
      </c>
      <c r="DZ6" s="52">
        <f t="shared" si="13"/>
        <v>84.6</v>
      </c>
      <c r="EA6" s="52">
        <f t="shared" si="13"/>
        <v>25.3</v>
      </c>
      <c r="EB6" s="52">
        <f t="shared" si="13"/>
        <v>21</v>
      </c>
      <c r="EC6" s="52" t="str">
        <f>IF(EC8="-","【-】","【"&amp;SUBSTITUTE(TEXT(EC8,"#,##0.0"),"-","△")&amp;"】")</f>
        <v>【54.5】</v>
      </c>
      <c r="ED6" s="52">
        <f>IF(ED8="-",NA(),ED8)</f>
        <v>71.5</v>
      </c>
      <c r="EE6" s="52">
        <f t="shared" ref="EE6:EM6" si="14">IF(EE8="-",NA(),EE8)</f>
        <v>72.599999999999994</v>
      </c>
      <c r="EF6" s="52">
        <f t="shared" si="14"/>
        <v>66.099999999999994</v>
      </c>
      <c r="EG6" s="52">
        <f t="shared" si="14"/>
        <v>6.1</v>
      </c>
      <c r="EH6" s="52">
        <f t="shared" si="14"/>
        <v>12.5</v>
      </c>
      <c r="EI6" s="52">
        <f t="shared" si="14"/>
        <v>52.9</v>
      </c>
      <c r="EJ6" s="52">
        <f t="shared" si="14"/>
        <v>54.3</v>
      </c>
      <c r="EK6" s="52">
        <f t="shared" si="14"/>
        <v>54.9</v>
      </c>
      <c r="EL6" s="52">
        <f t="shared" si="14"/>
        <v>55.5</v>
      </c>
      <c r="EM6" s="52">
        <f t="shared" si="14"/>
        <v>56</v>
      </c>
      <c r="EN6" s="52" t="str">
        <f>IF(EN8="-","【-】","【"&amp;SUBSTITUTE(TEXT(EN8,"#,##0.0"),"-","△")&amp;"】")</f>
        <v>【57.0】</v>
      </c>
      <c r="EO6" s="52">
        <f>IF(EO8="-",NA(),EO8)</f>
        <v>70.900000000000006</v>
      </c>
      <c r="EP6" s="52">
        <f t="shared" ref="EP6:EX6" si="15">IF(EP8="-",NA(),EP8)</f>
        <v>72</v>
      </c>
      <c r="EQ6" s="52">
        <f t="shared" si="15"/>
        <v>57.7</v>
      </c>
      <c r="ER6" s="52">
        <f t="shared" si="15"/>
        <v>22.2</v>
      </c>
      <c r="ES6" s="52">
        <f t="shared" si="15"/>
        <v>35.1</v>
      </c>
      <c r="ET6" s="52">
        <f t="shared" si="15"/>
        <v>69.400000000000006</v>
      </c>
      <c r="EU6" s="52">
        <f t="shared" si="15"/>
        <v>69.900000000000006</v>
      </c>
      <c r="EV6" s="52">
        <f t="shared" si="15"/>
        <v>68.8</v>
      </c>
      <c r="EW6" s="52">
        <f t="shared" si="15"/>
        <v>70.7</v>
      </c>
      <c r="EX6" s="52">
        <f t="shared" si="15"/>
        <v>70.3</v>
      </c>
      <c r="EY6" s="52" t="str">
        <f>IF(EY8="-","【-】","【"&amp;SUBSTITUTE(TEXT(EY8,"#,##0.0"),"-","△")&amp;"】")</f>
        <v>【70.4】</v>
      </c>
      <c r="EZ6" s="53">
        <f>IF(EZ8="-",NA(),EZ8)</f>
        <v>49879564</v>
      </c>
      <c r="FA6" s="53">
        <f t="shared" ref="FA6:FI6" si="16">IF(FA8="-",NA(),FA8)</f>
        <v>50892564</v>
      </c>
      <c r="FB6" s="53">
        <f t="shared" si="16"/>
        <v>58672791</v>
      </c>
      <c r="FC6" s="53">
        <f t="shared" si="16"/>
        <v>59013497</v>
      </c>
      <c r="FD6" s="53">
        <f t="shared" si="16"/>
        <v>59150652</v>
      </c>
      <c r="FE6" s="53">
        <f t="shared" si="16"/>
        <v>49696718</v>
      </c>
      <c r="FF6" s="53">
        <f t="shared" si="16"/>
        <v>50234873</v>
      </c>
      <c r="FG6" s="53">
        <f t="shared" si="16"/>
        <v>50294422</v>
      </c>
      <c r="FH6" s="53">
        <f t="shared" si="16"/>
        <v>58800982</v>
      </c>
      <c r="FI6" s="53">
        <f t="shared" si="16"/>
        <v>59984927</v>
      </c>
      <c r="FJ6" s="53" t="str">
        <f>IF(FJ8="-","【-】","【"&amp;SUBSTITUTE(TEXT(FJ8,"#,##0"),"-","△")&amp;"】")</f>
        <v>【50,999,060】</v>
      </c>
    </row>
    <row r="7" spans="1:166" s="54" customFormat="1" x14ac:dyDescent="0.2">
      <c r="A7" s="35" t="s">
        <v>173</v>
      </c>
      <c r="B7" s="50">
        <f t="shared" ref="B7:AH7" si="17">B8</f>
        <v>2023</v>
      </c>
      <c r="C7" s="50">
        <f t="shared" si="17"/>
        <v>280003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10</v>
      </c>
      <c r="H7" s="50"/>
      <c r="I7" s="50"/>
      <c r="J7" s="50"/>
      <c r="K7" s="50" t="str">
        <f t="shared" si="17"/>
        <v>条例全部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500床以上</v>
      </c>
      <c r="O7" s="50" t="str">
        <f>O8</f>
        <v>自治体職員</v>
      </c>
      <c r="P7" s="50" t="str">
        <f>P8</f>
        <v>直営</v>
      </c>
      <c r="Q7" s="51">
        <f t="shared" si="17"/>
        <v>35</v>
      </c>
      <c r="R7" s="50" t="str">
        <f t="shared" si="17"/>
        <v>対象</v>
      </c>
      <c r="S7" s="50" t="str">
        <f t="shared" si="17"/>
        <v>透 I 訓 ガ</v>
      </c>
      <c r="T7" s="50" t="str">
        <f t="shared" si="17"/>
        <v>救 臨 が へ 災 地 輪</v>
      </c>
      <c r="U7" s="51">
        <f>U8</f>
        <v>5426863</v>
      </c>
      <c r="V7" s="51">
        <f>V8</f>
        <v>70008</v>
      </c>
      <c r="W7" s="50" t="str">
        <f>W8</f>
        <v>非該当</v>
      </c>
      <c r="X7" s="50" t="str">
        <f t="shared" si="17"/>
        <v>非該当</v>
      </c>
      <c r="Y7" s="50" t="str">
        <f t="shared" si="17"/>
        <v>７：１</v>
      </c>
      <c r="Z7" s="51">
        <f t="shared" si="17"/>
        <v>720</v>
      </c>
      <c r="AA7" s="51" t="str">
        <f t="shared" si="17"/>
        <v>-</v>
      </c>
      <c r="AB7" s="51" t="str">
        <f t="shared" si="17"/>
        <v>-</v>
      </c>
      <c r="AC7" s="51">
        <f t="shared" si="17"/>
        <v>16</v>
      </c>
      <c r="AD7" s="51" t="str">
        <f t="shared" si="17"/>
        <v>-</v>
      </c>
      <c r="AE7" s="51">
        <f t="shared" si="17"/>
        <v>736</v>
      </c>
      <c r="AF7" s="51">
        <f t="shared" si="17"/>
        <v>720</v>
      </c>
      <c r="AG7" s="51" t="str">
        <f t="shared" si="17"/>
        <v>-</v>
      </c>
      <c r="AH7" s="51">
        <f t="shared" si="17"/>
        <v>720</v>
      </c>
      <c r="AI7" s="52">
        <f>AI8</f>
        <v>98.2</v>
      </c>
      <c r="AJ7" s="52">
        <f t="shared" ref="AJ7:AR7" si="18">AJ8</f>
        <v>98.6</v>
      </c>
      <c r="AK7" s="52">
        <f t="shared" si="18"/>
        <v>98.2</v>
      </c>
      <c r="AL7" s="52">
        <f t="shared" si="18"/>
        <v>85.2</v>
      </c>
      <c r="AM7" s="52">
        <f t="shared" si="18"/>
        <v>92.8</v>
      </c>
      <c r="AN7" s="52">
        <f t="shared" si="18"/>
        <v>97</v>
      </c>
      <c r="AO7" s="52">
        <f t="shared" si="18"/>
        <v>102.4</v>
      </c>
      <c r="AP7" s="52">
        <f t="shared" si="18"/>
        <v>107.2</v>
      </c>
      <c r="AQ7" s="52">
        <f t="shared" si="18"/>
        <v>102.9</v>
      </c>
      <c r="AR7" s="52">
        <f t="shared" si="18"/>
        <v>97.4</v>
      </c>
      <c r="AS7" s="52"/>
      <c r="AT7" s="52">
        <f>AT8</f>
        <v>92.4</v>
      </c>
      <c r="AU7" s="52">
        <f t="shared" ref="AU7:BC7" si="19">AU8</f>
        <v>88.5</v>
      </c>
      <c r="AV7" s="52">
        <f t="shared" si="19"/>
        <v>90</v>
      </c>
      <c r="AW7" s="52">
        <f t="shared" si="19"/>
        <v>79.400000000000006</v>
      </c>
      <c r="AX7" s="52">
        <f t="shared" si="19"/>
        <v>85.4</v>
      </c>
      <c r="AY7" s="52">
        <f t="shared" si="19"/>
        <v>89.3</v>
      </c>
      <c r="AZ7" s="52">
        <f t="shared" si="19"/>
        <v>84.1</v>
      </c>
      <c r="BA7" s="52">
        <f t="shared" si="19"/>
        <v>86.3</v>
      </c>
      <c r="BB7" s="52">
        <f t="shared" si="19"/>
        <v>90.6</v>
      </c>
      <c r="BC7" s="52">
        <f t="shared" si="19"/>
        <v>91.5</v>
      </c>
      <c r="BD7" s="52"/>
      <c r="BE7" s="52">
        <f>BE8</f>
        <v>89.5</v>
      </c>
      <c r="BF7" s="52">
        <f t="shared" ref="BF7:BN7" si="20">BF8</f>
        <v>85.6</v>
      </c>
      <c r="BG7" s="52">
        <f t="shared" si="20"/>
        <v>87.2</v>
      </c>
      <c r="BH7" s="52">
        <f t="shared" si="20"/>
        <v>78</v>
      </c>
      <c r="BI7" s="52">
        <f t="shared" si="20"/>
        <v>84.2</v>
      </c>
      <c r="BJ7" s="52">
        <f t="shared" si="20"/>
        <v>86.5</v>
      </c>
      <c r="BK7" s="52">
        <f t="shared" si="20"/>
        <v>81.400000000000006</v>
      </c>
      <c r="BL7" s="52">
        <f t="shared" si="20"/>
        <v>83.7</v>
      </c>
      <c r="BM7" s="52">
        <f t="shared" si="20"/>
        <v>88.6</v>
      </c>
      <c r="BN7" s="52">
        <f t="shared" si="20"/>
        <v>89.5</v>
      </c>
      <c r="BO7" s="52"/>
      <c r="BP7" s="52">
        <f>BP8</f>
        <v>69.5</v>
      </c>
      <c r="BQ7" s="52">
        <f t="shared" ref="BQ7:BY7" si="21">BQ8</f>
        <v>63.3</v>
      </c>
      <c r="BR7" s="52">
        <f t="shared" si="21"/>
        <v>65.900000000000006</v>
      </c>
      <c r="BS7" s="52">
        <f t="shared" si="21"/>
        <v>64.900000000000006</v>
      </c>
      <c r="BT7" s="52">
        <f t="shared" si="21"/>
        <v>81</v>
      </c>
      <c r="BU7" s="52">
        <f t="shared" si="21"/>
        <v>74.400000000000006</v>
      </c>
      <c r="BV7" s="52">
        <f t="shared" si="21"/>
        <v>66.5</v>
      </c>
      <c r="BW7" s="52">
        <f t="shared" si="21"/>
        <v>66.8</v>
      </c>
      <c r="BX7" s="52">
        <f t="shared" si="21"/>
        <v>72.2</v>
      </c>
      <c r="BY7" s="52">
        <f t="shared" si="21"/>
        <v>74.400000000000006</v>
      </c>
      <c r="BZ7" s="52"/>
      <c r="CA7" s="53">
        <f>CA8</f>
        <v>103383</v>
      </c>
      <c r="CB7" s="53">
        <f t="shared" ref="CB7:CJ7" si="22">CB8</f>
        <v>111909</v>
      </c>
      <c r="CC7" s="53">
        <f t="shared" si="22"/>
        <v>112096</v>
      </c>
      <c r="CD7" s="53">
        <f t="shared" si="22"/>
        <v>94878</v>
      </c>
      <c r="CE7" s="53">
        <f t="shared" si="22"/>
        <v>95358</v>
      </c>
      <c r="CF7" s="53">
        <f t="shared" si="22"/>
        <v>53523</v>
      </c>
      <c r="CG7" s="53">
        <f t="shared" si="22"/>
        <v>57368</v>
      </c>
      <c r="CH7" s="53">
        <f t="shared" si="22"/>
        <v>59838</v>
      </c>
      <c r="CI7" s="53">
        <f t="shared" si="22"/>
        <v>82275</v>
      </c>
      <c r="CJ7" s="53">
        <f t="shared" si="22"/>
        <v>83606</v>
      </c>
      <c r="CK7" s="52"/>
      <c r="CL7" s="53">
        <f>CL8</f>
        <v>27472</v>
      </c>
      <c r="CM7" s="53">
        <f t="shared" ref="CM7:CU7" si="23">CM8</f>
        <v>28525</v>
      </c>
      <c r="CN7" s="53">
        <f t="shared" si="23"/>
        <v>27232</v>
      </c>
      <c r="CO7" s="53">
        <f t="shared" si="23"/>
        <v>19985</v>
      </c>
      <c r="CP7" s="53">
        <f t="shared" si="23"/>
        <v>21867</v>
      </c>
      <c r="CQ7" s="53">
        <f t="shared" si="23"/>
        <v>15111</v>
      </c>
      <c r="CR7" s="53">
        <f t="shared" si="23"/>
        <v>15986</v>
      </c>
      <c r="CS7" s="53">
        <f t="shared" si="23"/>
        <v>16421</v>
      </c>
      <c r="CT7" s="53">
        <f t="shared" si="23"/>
        <v>23704</v>
      </c>
      <c r="CU7" s="53">
        <f t="shared" si="23"/>
        <v>25007</v>
      </c>
      <c r="CV7" s="52"/>
      <c r="CW7" s="52">
        <f>CW8</f>
        <v>48.5</v>
      </c>
      <c r="CX7" s="52">
        <f t="shared" ref="CX7:DF7" si="24">CX8</f>
        <v>54.2</v>
      </c>
      <c r="CY7" s="52">
        <f t="shared" si="24"/>
        <v>50.6</v>
      </c>
      <c r="CZ7" s="52">
        <f t="shared" si="24"/>
        <v>63.5</v>
      </c>
      <c r="DA7" s="52">
        <f t="shared" si="24"/>
        <v>54.7</v>
      </c>
      <c r="DB7" s="52">
        <f t="shared" si="24"/>
        <v>56.2</v>
      </c>
      <c r="DC7" s="52">
        <f t="shared" si="24"/>
        <v>60.8</v>
      </c>
      <c r="DD7" s="52">
        <f t="shared" si="24"/>
        <v>57.4</v>
      </c>
      <c r="DE7" s="52">
        <f t="shared" si="24"/>
        <v>48.8</v>
      </c>
      <c r="DF7" s="52">
        <f t="shared" si="24"/>
        <v>48.6</v>
      </c>
      <c r="DG7" s="52"/>
      <c r="DH7" s="52">
        <f>DH8</f>
        <v>40.9</v>
      </c>
      <c r="DI7" s="52">
        <f t="shared" ref="DI7:DQ7" si="25">DI8</f>
        <v>41.3</v>
      </c>
      <c r="DJ7" s="52">
        <f t="shared" si="25"/>
        <v>39.6</v>
      </c>
      <c r="DK7" s="52">
        <f t="shared" si="25"/>
        <v>34.4</v>
      </c>
      <c r="DL7" s="52">
        <f t="shared" si="25"/>
        <v>33.200000000000003</v>
      </c>
      <c r="DM7" s="52">
        <f t="shared" si="25"/>
        <v>24.2</v>
      </c>
      <c r="DN7" s="52">
        <f t="shared" si="25"/>
        <v>24.1</v>
      </c>
      <c r="DO7" s="52">
        <f t="shared" si="25"/>
        <v>23.9</v>
      </c>
      <c r="DP7" s="52">
        <f t="shared" si="25"/>
        <v>29.4</v>
      </c>
      <c r="DQ7" s="52">
        <f t="shared" si="25"/>
        <v>30.9</v>
      </c>
      <c r="DR7" s="52"/>
      <c r="DS7" s="52">
        <f>DS8</f>
        <v>0</v>
      </c>
      <c r="DT7" s="52">
        <f t="shared" ref="DT7:EB7" si="26">DT8</f>
        <v>0</v>
      </c>
      <c r="DU7" s="52">
        <f t="shared" si="26"/>
        <v>0</v>
      </c>
      <c r="DV7" s="52">
        <f t="shared" si="26"/>
        <v>0</v>
      </c>
      <c r="DW7" s="52">
        <f t="shared" si="26"/>
        <v>0</v>
      </c>
      <c r="DX7" s="52">
        <f t="shared" si="26"/>
        <v>75.099999999999994</v>
      </c>
      <c r="DY7" s="52">
        <f t="shared" si="26"/>
        <v>83.2</v>
      </c>
      <c r="DZ7" s="52">
        <f t="shared" si="26"/>
        <v>84.6</v>
      </c>
      <c r="EA7" s="52">
        <f t="shared" si="26"/>
        <v>25.3</v>
      </c>
      <c r="EB7" s="52">
        <f t="shared" si="26"/>
        <v>21</v>
      </c>
      <c r="EC7" s="52"/>
      <c r="ED7" s="52">
        <f>ED8</f>
        <v>71.5</v>
      </c>
      <c r="EE7" s="52">
        <f t="shared" ref="EE7:EM7" si="27">EE8</f>
        <v>72.599999999999994</v>
      </c>
      <c r="EF7" s="52">
        <f t="shared" si="27"/>
        <v>66.099999999999994</v>
      </c>
      <c r="EG7" s="52">
        <f t="shared" si="27"/>
        <v>6.1</v>
      </c>
      <c r="EH7" s="52">
        <f t="shared" si="27"/>
        <v>12.5</v>
      </c>
      <c r="EI7" s="52">
        <f t="shared" si="27"/>
        <v>52.9</v>
      </c>
      <c r="EJ7" s="52">
        <f t="shared" si="27"/>
        <v>54.3</v>
      </c>
      <c r="EK7" s="52">
        <f t="shared" si="27"/>
        <v>54.9</v>
      </c>
      <c r="EL7" s="52">
        <f t="shared" si="27"/>
        <v>55.5</v>
      </c>
      <c r="EM7" s="52">
        <f t="shared" si="27"/>
        <v>56</v>
      </c>
      <c r="EN7" s="52"/>
      <c r="EO7" s="52">
        <f>EO8</f>
        <v>70.900000000000006</v>
      </c>
      <c r="EP7" s="52">
        <f t="shared" ref="EP7:EX7" si="28">EP8</f>
        <v>72</v>
      </c>
      <c r="EQ7" s="52">
        <f t="shared" si="28"/>
        <v>57.7</v>
      </c>
      <c r="ER7" s="52">
        <f t="shared" si="28"/>
        <v>22.2</v>
      </c>
      <c r="ES7" s="52">
        <f t="shared" si="28"/>
        <v>35.1</v>
      </c>
      <c r="ET7" s="52">
        <f t="shared" si="28"/>
        <v>69.400000000000006</v>
      </c>
      <c r="EU7" s="52">
        <f t="shared" si="28"/>
        <v>69.900000000000006</v>
      </c>
      <c r="EV7" s="52">
        <f t="shared" si="28"/>
        <v>68.8</v>
      </c>
      <c r="EW7" s="52">
        <f t="shared" si="28"/>
        <v>70.7</v>
      </c>
      <c r="EX7" s="52">
        <f t="shared" si="28"/>
        <v>70.3</v>
      </c>
      <c r="EY7" s="52"/>
      <c r="EZ7" s="53">
        <f>EZ8</f>
        <v>49879564</v>
      </c>
      <c r="FA7" s="53">
        <f t="shared" ref="FA7:FI7" si="29">FA8</f>
        <v>50892564</v>
      </c>
      <c r="FB7" s="53">
        <f t="shared" si="29"/>
        <v>58672791</v>
      </c>
      <c r="FC7" s="53">
        <f t="shared" si="29"/>
        <v>59013497</v>
      </c>
      <c r="FD7" s="53">
        <f t="shared" si="29"/>
        <v>59150652</v>
      </c>
      <c r="FE7" s="53">
        <f t="shared" si="29"/>
        <v>49696718</v>
      </c>
      <c r="FF7" s="53">
        <f t="shared" si="29"/>
        <v>50234873</v>
      </c>
      <c r="FG7" s="53">
        <f t="shared" si="29"/>
        <v>50294422</v>
      </c>
      <c r="FH7" s="53">
        <f t="shared" si="29"/>
        <v>58800982</v>
      </c>
      <c r="FI7" s="53">
        <f t="shared" si="29"/>
        <v>59984927</v>
      </c>
      <c r="FJ7" s="53"/>
    </row>
    <row r="8" spans="1:166" s="54" customFormat="1" x14ac:dyDescent="0.2">
      <c r="A8" s="35"/>
      <c r="B8" s="55">
        <v>2023</v>
      </c>
      <c r="C8" s="55">
        <v>280003</v>
      </c>
      <c r="D8" s="55">
        <v>46</v>
      </c>
      <c r="E8" s="55">
        <v>6</v>
      </c>
      <c r="F8" s="55">
        <v>0</v>
      </c>
      <c r="G8" s="55">
        <v>10</v>
      </c>
      <c r="H8" s="55" t="s">
        <v>174</v>
      </c>
      <c r="I8" s="55" t="s">
        <v>174</v>
      </c>
      <c r="J8" s="55" t="s">
        <v>175</v>
      </c>
      <c r="K8" s="55" t="s">
        <v>176</v>
      </c>
      <c r="L8" s="55" t="s">
        <v>177</v>
      </c>
      <c r="M8" s="55" t="s">
        <v>178</v>
      </c>
      <c r="N8" s="55" t="s">
        <v>179</v>
      </c>
      <c r="O8" s="55" t="s">
        <v>180</v>
      </c>
      <c r="P8" s="55" t="s">
        <v>181</v>
      </c>
      <c r="Q8" s="56">
        <v>35</v>
      </c>
      <c r="R8" s="55" t="s">
        <v>182</v>
      </c>
      <c r="S8" s="55" t="s">
        <v>183</v>
      </c>
      <c r="T8" s="55" t="s">
        <v>184</v>
      </c>
      <c r="U8" s="56">
        <v>5426863</v>
      </c>
      <c r="V8" s="56">
        <v>70008</v>
      </c>
      <c r="W8" s="55" t="s">
        <v>185</v>
      </c>
      <c r="X8" s="55" t="s">
        <v>185</v>
      </c>
      <c r="Y8" s="57" t="s">
        <v>186</v>
      </c>
      <c r="Z8" s="56">
        <v>720</v>
      </c>
      <c r="AA8" s="56" t="s">
        <v>40</v>
      </c>
      <c r="AB8" s="56" t="s">
        <v>40</v>
      </c>
      <c r="AC8" s="56">
        <v>16</v>
      </c>
      <c r="AD8" s="56" t="s">
        <v>40</v>
      </c>
      <c r="AE8" s="56">
        <v>736</v>
      </c>
      <c r="AF8" s="56">
        <v>720</v>
      </c>
      <c r="AG8" s="56" t="s">
        <v>40</v>
      </c>
      <c r="AH8" s="56">
        <v>720</v>
      </c>
      <c r="AI8" s="58">
        <v>98.2</v>
      </c>
      <c r="AJ8" s="58">
        <v>98.6</v>
      </c>
      <c r="AK8" s="58">
        <v>98.2</v>
      </c>
      <c r="AL8" s="58">
        <v>85.2</v>
      </c>
      <c r="AM8" s="58">
        <v>92.8</v>
      </c>
      <c r="AN8" s="58">
        <v>97</v>
      </c>
      <c r="AO8" s="58">
        <v>102.4</v>
      </c>
      <c r="AP8" s="58">
        <v>107.2</v>
      </c>
      <c r="AQ8" s="58">
        <v>102.9</v>
      </c>
      <c r="AR8" s="58">
        <v>97.4</v>
      </c>
      <c r="AS8" s="58">
        <v>96.6</v>
      </c>
      <c r="AT8" s="58">
        <v>92.4</v>
      </c>
      <c r="AU8" s="58">
        <v>88.5</v>
      </c>
      <c r="AV8" s="58">
        <v>90</v>
      </c>
      <c r="AW8" s="58">
        <v>79.400000000000006</v>
      </c>
      <c r="AX8" s="58">
        <v>85.4</v>
      </c>
      <c r="AY8" s="58">
        <v>89.3</v>
      </c>
      <c r="AZ8" s="58">
        <v>84.1</v>
      </c>
      <c r="BA8" s="58">
        <v>86.3</v>
      </c>
      <c r="BB8" s="58">
        <v>90.6</v>
      </c>
      <c r="BC8" s="58">
        <v>91.5</v>
      </c>
      <c r="BD8" s="58">
        <v>86.6</v>
      </c>
      <c r="BE8" s="59">
        <v>89.5</v>
      </c>
      <c r="BF8" s="59">
        <v>85.6</v>
      </c>
      <c r="BG8" s="59">
        <v>87.2</v>
      </c>
      <c r="BH8" s="59">
        <v>78</v>
      </c>
      <c r="BI8" s="59">
        <v>84.2</v>
      </c>
      <c r="BJ8" s="59">
        <v>86.5</v>
      </c>
      <c r="BK8" s="59">
        <v>81.400000000000006</v>
      </c>
      <c r="BL8" s="59">
        <v>83.7</v>
      </c>
      <c r="BM8" s="59">
        <v>88.6</v>
      </c>
      <c r="BN8" s="59">
        <v>89.5</v>
      </c>
      <c r="BO8" s="59">
        <v>83.9</v>
      </c>
      <c r="BP8" s="58">
        <v>69.5</v>
      </c>
      <c r="BQ8" s="58">
        <v>63.3</v>
      </c>
      <c r="BR8" s="58">
        <v>65.900000000000006</v>
      </c>
      <c r="BS8" s="58">
        <v>64.900000000000006</v>
      </c>
      <c r="BT8" s="58">
        <v>81</v>
      </c>
      <c r="BU8" s="58">
        <v>74.400000000000006</v>
      </c>
      <c r="BV8" s="58">
        <v>66.5</v>
      </c>
      <c r="BW8" s="58">
        <v>66.8</v>
      </c>
      <c r="BX8" s="58">
        <v>72.2</v>
      </c>
      <c r="BY8" s="58">
        <v>74.400000000000006</v>
      </c>
      <c r="BZ8" s="58">
        <v>68.7</v>
      </c>
      <c r="CA8" s="59">
        <v>103383</v>
      </c>
      <c r="CB8" s="59">
        <v>111909</v>
      </c>
      <c r="CC8" s="59">
        <v>112096</v>
      </c>
      <c r="CD8" s="59">
        <v>94878</v>
      </c>
      <c r="CE8" s="59">
        <v>95358</v>
      </c>
      <c r="CF8" s="59">
        <v>53523</v>
      </c>
      <c r="CG8" s="59">
        <v>57368</v>
      </c>
      <c r="CH8" s="59">
        <v>59838</v>
      </c>
      <c r="CI8" s="59">
        <v>82275</v>
      </c>
      <c r="CJ8" s="59">
        <v>83606</v>
      </c>
      <c r="CK8" s="58">
        <v>62428</v>
      </c>
      <c r="CL8" s="59">
        <v>27472</v>
      </c>
      <c r="CM8" s="59">
        <v>28525</v>
      </c>
      <c r="CN8" s="59">
        <v>27232</v>
      </c>
      <c r="CO8" s="59">
        <v>19985</v>
      </c>
      <c r="CP8" s="59">
        <v>21867</v>
      </c>
      <c r="CQ8" s="59">
        <v>15111</v>
      </c>
      <c r="CR8" s="59">
        <v>15986</v>
      </c>
      <c r="CS8" s="59">
        <v>16421</v>
      </c>
      <c r="CT8" s="59">
        <v>23704</v>
      </c>
      <c r="CU8" s="59">
        <v>25007</v>
      </c>
      <c r="CV8" s="58">
        <v>18236</v>
      </c>
      <c r="CW8" s="59">
        <v>48.5</v>
      </c>
      <c r="CX8" s="59">
        <v>54.2</v>
      </c>
      <c r="CY8" s="59">
        <v>50.6</v>
      </c>
      <c r="CZ8" s="59">
        <v>63.5</v>
      </c>
      <c r="DA8" s="59">
        <v>54.7</v>
      </c>
      <c r="DB8" s="59">
        <v>56.2</v>
      </c>
      <c r="DC8" s="59">
        <v>60.8</v>
      </c>
      <c r="DD8" s="59">
        <v>57.4</v>
      </c>
      <c r="DE8" s="59">
        <v>48.8</v>
      </c>
      <c r="DF8" s="59">
        <v>48.6</v>
      </c>
      <c r="DG8" s="59">
        <v>56.1</v>
      </c>
      <c r="DH8" s="59">
        <v>40.9</v>
      </c>
      <c r="DI8" s="59">
        <v>41.3</v>
      </c>
      <c r="DJ8" s="59">
        <v>39.6</v>
      </c>
      <c r="DK8" s="59">
        <v>34.4</v>
      </c>
      <c r="DL8" s="59">
        <v>33.200000000000003</v>
      </c>
      <c r="DM8" s="59">
        <v>24.2</v>
      </c>
      <c r="DN8" s="59">
        <v>24.1</v>
      </c>
      <c r="DO8" s="59">
        <v>23.9</v>
      </c>
      <c r="DP8" s="59">
        <v>29.4</v>
      </c>
      <c r="DQ8" s="59">
        <v>30.9</v>
      </c>
      <c r="DR8" s="59">
        <v>26.4</v>
      </c>
      <c r="DS8" s="59">
        <v>0</v>
      </c>
      <c r="DT8" s="59">
        <v>0</v>
      </c>
      <c r="DU8" s="59">
        <v>0</v>
      </c>
      <c r="DV8" s="59">
        <v>0</v>
      </c>
      <c r="DW8" s="59">
        <v>0</v>
      </c>
      <c r="DX8" s="59">
        <v>75.099999999999994</v>
      </c>
      <c r="DY8" s="59">
        <v>83.2</v>
      </c>
      <c r="DZ8" s="59">
        <v>84.6</v>
      </c>
      <c r="EA8" s="59">
        <v>25.3</v>
      </c>
      <c r="EB8" s="59">
        <v>21</v>
      </c>
      <c r="EC8" s="59">
        <v>54.5</v>
      </c>
      <c r="ED8" s="58">
        <v>71.5</v>
      </c>
      <c r="EE8" s="58">
        <v>72.599999999999994</v>
      </c>
      <c r="EF8" s="58">
        <v>66.099999999999994</v>
      </c>
      <c r="EG8" s="58">
        <v>6.1</v>
      </c>
      <c r="EH8" s="58">
        <v>12.5</v>
      </c>
      <c r="EI8" s="58">
        <v>52.9</v>
      </c>
      <c r="EJ8" s="58">
        <v>54.3</v>
      </c>
      <c r="EK8" s="58">
        <v>54.9</v>
      </c>
      <c r="EL8" s="58">
        <v>55.5</v>
      </c>
      <c r="EM8" s="58">
        <v>56</v>
      </c>
      <c r="EN8" s="58">
        <v>57</v>
      </c>
      <c r="EO8" s="58">
        <v>70.900000000000006</v>
      </c>
      <c r="EP8" s="58">
        <v>72</v>
      </c>
      <c r="EQ8" s="58">
        <v>57.7</v>
      </c>
      <c r="ER8" s="58">
        <v>22.2</v>
      </c>
      <c r="ES8" s="58">
        <v>35.1</v>
      </c>
      <c r="ET8" s="58">
        <v>69.400000000000006</v>
      </c>
      <c r="EU8" s="58">
        <v>69.900000000000006</v>
      </c>
      <c r="EV8" s="58">
        <v>68.8</v>
      </c>
      <c r="EW8" s="58">
        <v>70.7</v>
      </c>
      <c r="EX8" s="58">
        <v>70.3</v>
      </c>
      <c r="EY8" s="58">
        <v>70.400000000000006</v>
      </c>
      <c r="EZ8" s="59">
        <v>49879564</v>
      </c>
      <c r="FA8" s="59">
        <v>50892564</v>
      </c>
      <c r="FB8" s="59">
        <v>58672791</v>
      </c>
      <c r="FC8" s="59">
        <v>59013497</v>
      </c>
      <c r="FD8" s="59">
        <v>59150652</v>
      </c>
      <c r="FE8" s="59">
        <v>49696718</v>
      </c>
      <c r="FF8" s="59">
        <v>50234873</v>
      </c>
      <c r="FG8" s="59">
        <v>50294422</v>
      </c>
      <c r="FH8" s="59">
        <v>58800982</v>
      </c>
      <c r="FI8" s="59">
        <v>59984927</v>
      </c>
      <c r="FJ8" s="59">
        <v>50999060</v>
      </c>
    </row>
    <row r="9" spans="1:166" x14ac:dyDescent="0.2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2">
      <c r="A10" s="62"/>
      <c r="B10" s="62" t="s">
        <v>187</v>
      </c>
      <c r="C10" s="62" t="s">
        <v>188</v>
      </c>
      <c r="D10" s="62" t="s">
        <v>189</v>
      </c>
      <c r="E10" s="62" t="s">
        <v>190</v>
      </c>
      <c r="F10" s="62" t="s">
        <v>191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2">
      <c r="A11" s="62" t="s">
        <v>41</v>
      </c>
      <c r="B11" s="63" t="str">
        <f>IF(VALUE($B$6)=0,"",IF(VALUE($B$6)&gt;2022,"R"&amp;TEXT(VALUE($B$6)-2022,"00"),"H"&amp;VALUE($B$6)-1992))</f>
        <v>R01</v>
      </c>
      <c r="C11" s="63" t="str">
        <f>IF(VALUE($B$6)=0,"",IF(VALUE($B$6)&gt;2021,"R"&amp;TEXT(VALUE($B$6)-2021,"00"),"H"&amp;VALUE($B$6)-1991))</f>
        <v>R02</v>
      </c>
      <c r="D11" s="63" t="str">
        <f>IF(VALUE($B$6)=0,"",IF(VALUE($B$6)&gt;2020,"R"&amp;TEXT(VALUE($B$6)-2020,"00"),"H"&amp;VALUE($B$6)-1990))</f>
        <v>R03</v>
      </c>
      <c r="E11" s="63" t="str">
        <f>IF(VALUE($B$6)=0,"",IF(VALUE($B$6)&gt;2019,"R"&amp;TEXT(VALUE($B$6)-2019,"00"),"H"&amp;VALUE($B$6)-1989))</f>
        <v>R04</v>
      </c>
      <c r="F11" s="63" t="str">
        <f>IF(VALUE($B$6)=0,"",IF(VALUE($B$6)&gt;2018,"R"&amp;TEXT(VALUE($B$6)-2018,"00"),"H"&amp;VALUE($B$6)-1988))</f>
        <v>R05</v>
      </c>
      <c r="BE11" s="60"/>
      <c r="BP11" s="60"/>
      <c r="CA11" s="60"/>
      <c r="CL11" s="60"/>
      <c r="CW11" s="60"/>
      <c r="DH11" s="60"/>
      <c r="DS11" s="60"/>
    </row>
  </sheetData>
  <mergeCells count="13">
    <mergeCell ref="H6:J6"/>
    <mergeCell ref="CW4:DG4"/>
    <mergeCell ref="DH4:DR4"/>
    <mergeCell ref="DS4:EC4"/>
    <mergeCell ref="ED4:EN4"/>
    <mergeCell ref="EO4:EY4"/>
    <mergeCell ref="EZ4:FJ4"/>
    <mergeCell ref="AI4:AS4"/>
    <mergeCell ref="AT4:BD4"/>
    <mergeCell ref="BE4:BO4"/>
    <mergeCell ref="BP4:BZ4"/>
    <mergeCell ref="CA4:CK4"/>
    <mergeCell ref="CL4:CV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7681F1E9-DE41-47D7-8DE8-4AD27929558E}"/>
</file>

<file path=customXml/itemProps2.xml><?xml version="1.0" encoding="utf-8"?>
<ds:datastoreItem xmlns:ds="http://schemas.openxmlformats.org/officeDocument/2006/customXml" ds:itemID="{54583FB6-CC7E-4B7A-9E4D-38AF15F2272D}"/>
</file>

<file path=customXml/itemProps3.xml><?xml version="1.0" encoding="utf-8"?>
<ds:datastoreItem xmlns:ds="http://schemas.openxmlformats.org/officeDocument/2006/customXml" ds:itemID="{E46EEE03-301B-438E-9952-A32D0071CA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2025-02-13T08:45:26Z</dcterms:created>
  <dcterms:modified xsi:type="dcterms:W3CDTF">2025-02-13T08:45:33Z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