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068EB9DC-6291-43B6-ACE2-CDDB554206F3}" xr6:coauthVersionLast="47" xr6:coauthVersionMax="47" xr10:uidLastSave="{4AD64BA5-68FE-4560-8FA6-EE0B91749C52}"/>
  <workbookProtection workbookAlgorithmName="SHA-512" workbookHashValue="TaGuxbGm2jlGq1zABk4LvSrIj4owHq51IrrAqv+i9mkY4NTi6j9T9vM4h2+3h12a+rX8P/f5NQnAbpee10TbzA==" workbookSaltValue="+l0E/7ApLduQQaZjKhMc9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L10" i="4"/>
  <c r="I10" i="4"/>
  <c r="B10" i="4"/>
  <c r="BB8" i="4"/>
  <c r="AT8" i="4"/>
  <c r="AL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<sst xmlns="http://schemas.openxmlformats.org/spreadsheetml/2006/main" count="228" uniqueCount="112">
  <si>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</si>
  <si>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</si>
  <si>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</si>
  <si>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</si>
  <si>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</si>
  <si>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</si>
  <si>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</si>
  <si>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</si>
  <si>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</si>
  <si>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</si>
  <si>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</si>
  <si>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</si>
  <si>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</si>
  <si>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</si>
  <si>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</si>
  <si>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</si>
  <si>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</si>
  <si>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</si>
  <si>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</si>
  <si>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</si>
  <si>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</si>
  <si>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</si>
  <si>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</si>
  <si>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</si>
  <si>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</si>
  <si>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</si>
  <si>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</si>
  <si>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</si>
  <si>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</si>
  <si>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</si>
  <si>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</si>
  <si>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</si>
  <si>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</si>
  <si>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</si>
  <si>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</si>
  <si>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</si>
  <si>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</si>
  <si>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</si>
  <si>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</si>
  <si>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</si>
  <si>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</si>
  <si>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</si>
  <si>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</si>
  <si>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</si>
  <si>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</si>
  <si>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</si>
  <si>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</si>
  <si>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</si>
  <si>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</si>
  <si>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</si>
  <si>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</si>
  <si>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</si>
  <si>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</si>
  <si>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</si>
  <si>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</si>
  <si>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</si>
  <si>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</si>
  <si>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</si>
  <si>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</si>
  <si>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</si>
  <si>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</si>
  <si>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</si>
  <si>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</si>
  <si>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</si>
  <si>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</si>
  <si>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</si>
  <si>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</si>
  <si>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</si>
  <si>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</si>
  <si>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</si>
  <si>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</si>
  <si>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</si>
  <si>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</si>
  <si>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</si>
  <si>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</si>
  <si>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</si>
  <si>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</si>
  <si>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</si>
  <si>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</si>
  <si>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</si>
  <si>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</si>
  <si>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</si>
  <si>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</si>
  <si>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</si>
  <si>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</si>
  <si>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</si>
  <si>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</si>
  <si>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</si>
  <si>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</si>
  <si>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</si>
  <si>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</si>
  <si>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</si>
  <si>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</si>
  <si>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</si>
  <si>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</si>
  <si>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</si>
  <si>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</si>
  <si>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</si>
  <si>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</si>
  <si>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</si>
  <si>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</si>
  <si>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</si>
  <si>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</si>
  <si>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</si>
  <si>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</si>
  <si>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</si>
  <si>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</si>
  <si>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</si>
  <si>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</si>
  <si>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本県では、県営水道と市町村水道を「県域水道」として一体と捉え、県域全体で水道資産の最適化を図り、水道事業の抱える諸課題の解決方策として「県域水道一体化」の実現を目指し、令和6年11月1日に奈良県広域水道企業団を設立したところであり、令和7年4月に事業統合を行う。
今後は企業団として良好な経営を継続するため効率的な事業運営を継続するとともに、施設の老朽化や施設利用率の課題に対しても施設整備計画等に基づく計画的な整備（更新）により改善していきたい。</t>
    <phoneticPr fontId="4"/>
  </si>
  <si>
    <t>市町村の自己水源を県営水道の水源に転換する「県水転換」事業に取り組んできた結果、配水収益は減少したものの経営状況は良く、経常収支比率及び流動比率については類似団体平均値を上回っている。
企業債残高については、平成28年度より新たな借入をせず着実に償還を進めたことから減少してきており、企業債残高対給水収益比率についても類似団体平均値を下回ってきた。
一方で、本県の水源は需要の多い地域から遠隔にあり導水管延長が長く、給水区域も給水量に比べ広範囲で送水管延長も長いため、費用のうち資本費（減価償却費及び企業債利息）が割高になっている。このため給水原価が類似団体平均を上回っているが、支払利息などの減少に伴い、給水原価は減少することとなった。
水需給計画に基づき施設建設・拡張を行ったが、人口減少により想定した水需要の伸びがなかったため、施設利用率が低くなっている。</t>
    <phoneticPr fontId="4"/>
  </si>
  <si>
    <r>
      <t xml:space="preserve">昭和40年代に建設・設置されたものが多いが、計画的な点検補修により設備の長寿命化を図るとともに、管路については老朽度調査を実施し耐震性も含め良好な状態であることを確認しながら整備を行ってきた。
補修・故障歴等の実績などから法定耐用年数を超えた独自の更新基準年数により計画的に更新を行っていることから、有形固定資産減価償却率及び管路経年化率は高い水準にある。
</t>
    </r>
    <r>
      <rPr>
        <sz val="11"/>
        <color theme="1"/>
        <rFont val="ＭＳ ゴシック"/>
        <family val="3"/>
        <charset val="128"/>
      </rPr>
      <t>令和７年度から県営水道と市町村水道等の事業統合を行い、県</t>
    </r>
    <r>
      <rPr>
        <sz val="11"/>
        <rFont val="ＭＳ ゴシック"/>
        <family val="3"/>
        <charset val="128"/>
      </rPr>
      <t xml:space="preserve">及び関係市町村等で策定した新たな施設整備計画等に基づき、水道施設の整備（更新）を進めていくこととなる。
</t>
    </r>
    <rPh sb="0" eb="2">
      <t>ショウワ</t>
    </rPh>
    <rPh sb="4" eb="6">
      <t>ネンダイ</t>
    </rPh>
    <rPh sb="7" eb="9">
      <t>ケンセツ</t>
    </rPh>
    <rPh sb="10" eb="12">
      <t>セッチ</t>
    </rPh>
    <rPh sb="18" eb="19">
      <t>オオ</t>
    </rPh>
    <rPh sb="22" eb="25">
      <t>ケイカクテキ</t>
    </rPh>
    <rPh sb="26" eb="28">
      <t>テンケン</t>
    </rPh>
    <rPh sb="28" eb="30">
      <t>ホシュウ</t>
    </rPh>
    <rPh sb="33" eb="35">
      <t>セツビ</t>
    </rPh>
    <rPh sb="36" eb="40">
      <t>チョウジュミョウカ</t>
    </rPh>
    <rPh sb="41" eb="42">
      <t>ハカ</t>
    </rPh>
    <rPh sb="48" eb="50">
      <t>カンロ</t>
    </rPh>
    <rPh sb="55" eb="57">
      <t>ロウキュウ</t>
    </rPh>
    <rPh sb="57" eb="58">
      <t>ド</t>
    </rPh>
    <rPh sb="58" eb="60">
      <t>チョウサ</t>
    </rPh>
    <rPh sb="61" eb="63">
      <t>ジッシ</t>
    </rPh>
    <rPh sb="64" eb="67">
      <t>タイシンセイ</t>
    </rPh>
    <rPh sb="68" eb="69">
      <t>フク</t>
    </rPh>
    <rPh sb="70" eb="72">
      <t>リョウコウ</t>
    </rPh>
    <rPh sb="73" eb="75">
      <t>ジョウタイ</t>
    </rPh>
    <rPh sb="81" eb="83">
      <t>カクニン</t>
    </rPh>
    <rPh sb="87" eb="89">
      <t>セイビ</t>
    </rPh>
    <rPh sb="90" eb="91">
      <t>オコナ</t>
    </rPh>
    <rPh sb="97" eb="99">
      <t>ホシュウ</t>
    </rPh>
    <rPh sb="100" eb="102">
      <t>コショウ</t>
    </rPh>
    <rPh sb="102" eb="103">
      <t>レキ</t>
    </rPh>
    <rPh sb="103" eb="104">
      <t>トウ</t>
    </rPh>
    <rPh sb="105" eb="107">
      <t>ジッセキ</t>
    </rPh>
    <rPh sb="111" eb="113">
      <t>ホウテイ</t>
    </rPh>
    <rPh sb="113" eb="115">
      <t>タイヨウ</t>
    </rPh>
    <rPh sb="115" eb="117">
      <t>ネンスウ</t>
    </rPh>
    <rPh sb="118" eb="119">
      <t>コ</t>
    </rPh>
    <rPh sb="121" eb="123">
      <t>ドクジ</t>
    </rPh>
    <rPh sb="124" eb="126">
      <t>コウシン</t>
    </rPh>
    <rPh sb="126" eb="128">
      <t>キジュン</t>
    </rPh>
    <rPh sb="128" eb="130">
      <t>ネンスウ</t>
    </rPh>
    <rPh sb="133" eb="136">
      <t>ケイカクテキ</t>
    </rPh>
    <rPh sb="137" eb="139">
      <t>コウシン</t>
    </rPh>
    <rPh sb="140" eb="141">
      <t>オコナ</t>
    </rPh>
    <rPh sb="180" eb="182">
      <t>レイワ</t>
    </rPh>
    <rPh sb="183" eb="185">
      <t>ネンド</t>
    </rPh>
    <rPh sb="187" eb="189">
      <t>ケンエイ</t>
    </rPh>
    <rPh sb="189" eb="191">
      <t>スイドウ</t>
    </rPh>
    <rPh sb="192" eb="195">
      <t>シチョウソン</t>
    </rPh>
    <rPh sb="195" eb="197">
      <t>スイドウ</t>
    </rPh>
    <rPh sb="197" eb="198">
      <t>トウ</t>
    </rPh>
    <rPh sb="199" eb="201">
      <t>ジギョウ</t>
    </rPh>
    <rPh sb="201" eb="203">
      <t>トウゴウ</t>
    </rPh>
    <rPh sb="204" eb="205">
      <t>オコナ</t>
    </rPh>
    <rPh sb="207" eb="208">
      <t>ケン</t>
    </rPh>
    <rPh sb="208" eb="209">
      <t>オヨ</t>
    </rPh>
    <rPh sb="210" eb="212">
      <t>カンケイ</t>
    </rPh>
    <rPh sb="212" eb="215">
      <t>シチョウソン</t>
    </rPh>
    <rPh sb="215" eb="216">
      <t>トウ</t>
    </rPh>
    <rPh sb="217" eb="219">
      <t>サクテイ</t>
    </rPh>
    <rPh sb="230" eb="231">
      <t>トウ</t>
    </rPh>
    <rPh sb="232" eb="233">
      <t>モト</t>
    </rPh>
    <rPh sb="236" eb="238">
      <t>スイドウ</t>
    </rPh>
    <rPh sb="238" eb="240">
      <t>シセツ</t>
    </rPh>
    <rPh sb="244" eb="246">
      <t>コウシン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</si>
</sst>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6E-41A9-BCFB-56BF895B16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266E-41A9-BCFB-56BF895B16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52.58</c:v>
                </c:pt>
                <c:pt idx="1">
                  <c:v>52.88</c:v>
                </c:pt>
                <c:pt idx="2">
                  <c:v>52.36</c:v>
                </c:pt>
                <c:pt idx="3">
                  <c:v>51.93</c:v>
                </c:pt>
                <c:pt idx="4">
                  <c:v>51.29</c:v>
                </c:pt>
              </c:numCache>
            </c:numRef>
          </c:val>
          <c:extLst>
            <c:ext xmlns:c16="http://schemas.microsoft.com/office/drawing/2014/chart" uri="{C3380CC4-5D6E-409C-BE32-E72D297353CC}">
              <c16:uniqueId val="{00000000-4747-4568-81E8-A35767D387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4747-4568-81E8-A35767D387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99.37</c:v>
                </c:pt>
                <c:pt idx="1">
                  <c:v>99</c:v>
                </c:pt>
                <c:pt idx="2">
                  <c:v>99.17</c:v>
                </c:pt>
                <c:pt idx="3">
                  <c:v>99.22</c:v>
                </c:pt>
                <c:pt idx="4">
                  <c:v>99.28</c:v>
                </c:pt>
              </c:numCache>
            </c:numRef>
          </c:val>
          <c:extLst>
            <c:ext xmlns:c16="http://schemas.microsoft.com/office/drawing/2014/chart" uri="{C3380CC4-5D6E-409C-BE32-E72D297353CC}">
              <c16:uniqueId val="{00000000-C91B-482B-89F3-D160B9C284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C91B-482B-89F3-D160B9C284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128.91</c:v>
                </c:pt>
                <c:pt idx="1">
                  <c:v>124.52</c:v>
                </c:pt>
                <c:pt idx="2">
                  <c:v>122.11</c:v>
                </c:pt>
                <c:pt idx="3">
                  <c:v>119.67</c:v>
                </c:pt>
                <c:pt idx="4">
                  <c:v>121.78</c:v>
                </c:pt>
              </c:numCache>
            </c:numRef>
          </c:val>
          <c:extLst>
            <c:ext xmlns:c16="http://schemas.microsoft.com/office/drawing/2014/chart" uri="{C3380CC4-5D6E-409C-BE32-E72D297353CC}">
              <c16:uniqueId val="{00000000-5667-4BD7-BD25-94D62ABCF4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5667-4BD7-BD25-94D62ABCF4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66.17</c:v>
                </c:pt>
                <c:pt idx="1">
                  <c:v>67.31</c:v>
                </c:pt>
                <c:pt idx="2">
                  <c:v>69.02</c:v>
                </c:pt>
                <c:pt idx="3">
                  <c:v>70.28</c:v>
                </c:pt>
                <c:pt idx="4">
                  <c:v>71.239999999999995</c:v>
                </c:pt>
              </c:numCache>
            </c:numRef>
          </c:val>
          <c:extLst>
            <c:ext xmlns:c16="http://schemas.microsoft.com/office/drawing/2014/chart" uri="{C3380CC4-5D6E-409C-BE32-E72D297353CC}">
              <c16:uniqueId val="{00000000-1FD9-4C52-A0A4-16B76E28A6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1FD9-4C52-A0A4-16B76E28A6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43.18</c:v>
                </c:pt>
                <c:pt idx="1">
                  <c:v>45.13</c:v>
                </c:pt>
                <c:pt idx="2">
                  <c:v>46.18</c:v>
                </c:pt>
                <c:pt idx="3">
                  <c:v>48.51</c:v>
                </c:pt>
                <c:pt idx="4">
                  <c:v>52.17</c:v>
                </c:pt>
              </c:numCache>
            </c:numRef>
          </c:val>
          <c:extLst>
            <c:ext xmlns:c16="http://schemas.microsoft.com/office/drawing/2014/chart" uri="{C3380CC4-5D6E-409C-BE32-E72D297353CC}">
              <c16:uniqueId val="{00000000-30A6-4A0A-B697-810E00C8BB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30A6-4A0A-B697-810E00C8BB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7C-48F2-B92C-33593E0EDE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747C-48F2-B92C-33593E0EDE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604.41</c:v>
                </c:pt>
                <c:pt idx="1">
                  <c:v>561.04999999999995</c:v>
                </c:pt>
                <c:pt idx="2">
                  <c:v>641.35</c:v>
                </c:pt>
                <c:pt idx="3">
                  <c:v>642.71</c:v>
                </c:pt>
                <c:pt idx="4">
                  <c:v>566.79999999999995</c:v>
                </c:pt>
              </c:numCache>
            </c:numRef>
          </c:val>
          <c:extLst>
            <c:ext xmlns:c16="http://schemas.microsoft.com/office/drawing/2014/chart" uri="{C3380CC4-5D6E-409C-BE32-E72D297353CC}">
              <c16:uniqueId val="{00000000-B47F-4632-9697-5E15C4C5D8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B47F-4632-9697-5E15C4C5D8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254.03</c:v>
                </c:pt>
                <c:pt idx="1">
                  <c:v>231.31</c:v>
                </c:pt>
                <c:pt idx="2">
                  <c:v>210.06</c:v>
                </c:pt>
                <c:pt idx="3">
                  <c:v>188.83</c:v>
                </c:pt>
                <c:pt idx="4">
                  <c:v>168.42</c:v>
                </c:pt>
              </c:numCache>
            </c:numRef>
          </c:val>
          <c:extLst>
            <c:ext xmlns:c16="http://schemas.microsoft.com/office/drawing/2014/chart" uri="{C3380CC4-5D6E-409C-BE32-E72D297353CC}">
              <c16:uniqueId val="{00000000-84BA-4EB1-930A-393EAB38E3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84BA-4EB1-930A-393EAB38E3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133.18</c:v>
                </c:pt>
                <c:pt idx="1">
                  <c:v>128.15</c:v>
                </c:pt>
                <c:pt idx="2">
                  <c:v>125.27</c:v>
                </c:pt>
                <c:pt idx="3">
                  <c:v>122.2</c:v>
                </c:pt>
                <c:pt idx="4">
                  <c:v>124.7</c:v>
                </c:pt>
              </c:numCache>
            </c:numRef>
          </c:val>
          <c:extLst>
            <c:ext xmlns:c16="http://schemas.microsoft.com/office/drawing/2014/chart" uri="{C3380CC4-5D6E-409C-BE32-E72D297353CC}">
              <c16:uniqueId val="{00000000-594F-4D5F-A2B0-D2AE85F189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594F-4D5F-A2B0-D2AE85F189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89.92</c:v>
                </c:pt>
                <c:pt idx="1">
                  <c:v>93.17</c:v>
                </c:pt>
                <c:pt idx="2">
                  <c:v>95.2</c:v>
                </c:pt>
                <c:pt idx="3">
                  <c:v>97.52</c:v>
                </c:pt>
                <c:pt idx="4">
                  <c:v>95.66</c:v>
                </c:pt>
              </c:numCache>
            </c:numRef>
          </c:val>
          <c:extLst>
            <c:ext xmlns:c16="http://schemas.microsoft.com/office/drawing/2014/chart" uri="{C3380CC4-5D6E-409C-BE32-E72D297353CC}">
              <c16:uniqueId val="{00000000-0FB1-484B-95A8-4630E21CA9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0FB1-484B-95A8-4630E21CA9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奈良県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非設置</v>
      </c>
      <c r="AE8" s="43"/>
      <c r="AF8" s="43"/>
      <c r="AG8" s="43"/>
      <c r="AH8" s="43"/>
      <c r="AI8" s="43"/>
      <c r="AJ8" s="43"/>
      <c r="AK8" s="2"/>
      <c r="AL8" s="44">
        <f>データ!$R$6</f>
        <v>1315207</v>
      </c>
      <c r="AM8" s="44"/>
      <c r="AN8" s="44"/>
      <c r="AO8" s="44"/>
      <c r="AP8" s="44"/>
      <c r="AQ8" s="44"/>
      <c r="AR8" s="44"/>
      <c r="AS8" s="44"/>
      <c r="AT8" s="45">
        <f>データ!$S$6</f>
        <v>3690.94</v>
      </c>
      <c r="AU8" s="46"/>
      <c r="AV8" s="46"/>
      <c r="AW8" s="46"/>
      <c r="AX8" s="46"/>
      <c r="AY8" s="46"/>
      <c r="AZ8" s="46"/>
      <c r="BA8" s="46"/>
      <c r="BB8" s="47">
        <f>データ!$T$6</f>
        <v>356.33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82.31</v>
      </c>
      <c r="J10" s="46"/>
      <c r="K10" s="46"/>
      <c r="L10" s="46"/>
      <c r="M10" s="46"/>
      <c r="N10" s="46"/>
      <c r="O10" s="80"/>
      <c r="P10" s="47">
        <f>データ!$P$6</f>
        <v>99.03</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1229262</v>
      </c>
      <c r="AM10" s="44"/>
      <c r="AN10" s="44"/>
      <c r="AO10" s="44"/>
      <c r="AP10" s="44"/>
      <c r="AQ10" s="44"/>
      <c r="AR10" s="44"/>
      <c r="AS10" s="44"/>
      <c r="AT10" s="45">
        <f>データ!$V$6</f>
        <v>1150.1300000000001</v>
      </c>
      <c r="AU10" s="46"/>
      <c r="AV10" s="46"/>
      <c r="AW10" s="46"/>
      <c r="AX10" s="46"/>
      <c r="AY10" s="46"/>
      <c r="AZ10" s="46"/>
      <c r="BA10" s="46"/>
      <c r="BB10" s="47">
        <f>データ!$W$6</f>
        <v>1068.8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Ag5XbKAky7YX5Srb2uSyCs92KkWt1wvPzBu2mcg1MZMTvHjVCv/YzX34GWy5PpEp8W5afsA50ClZg3WUVUMB0Q==" saltValue="nGmy87zGbeRafPhrzhBf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290009</v>
      </c>
      <c r="D6" s="20">
        <f t="shared" si="3"/>
        <v>46</v>
      </c>
      <c r="E6" s="20">
        <f t="shared" si="3"/>
        <v>1</v>
      </c>
      <c r="F6" s="20">
        <f t="shared" si="3"/>
        <v>0</v>
      </c>
      <c r="G6" s="20">
        <f t="shared" si="3"/>
        <v>2</v>
      </c>
      <c r="H6" s="20" t="str">
        <f t="shared" si="3"/>
        <v>奈良県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82.31</v>
      </c>
      <c r="P6" s="21">
        <f t="shared" si="3"/>
        <v>99.03</v>
      </c>
      <c r="Q6" s="21">
        <f t="shared" si="3"/>
        <v>0</v>
      </c>
      <c r="R6" s="21">
        <f t="shared" si="3"/>
        <v>1315207</v>
      </c>
      <c r="S6" s="21">
        <f t="shared" si="3"/>
        <v>3690.94</v>
      </c>
      <c r="T6" s="21">
        <f t="shared" si="3"/>
        <v>356.33</v>
      </c>
      <c r="U6" s="21">
        <f t="shared" si="3"/>
        <v>1229262</v>
      </c>
      <c r="V6" s="21">
        <f t="shared" si="3"/>
        <v>1150.1300000000001</v>
      </c>
      <c r="W6" s="21">
        <f t="shared" si="3"/>
        <v>1068.8</v>
      </c>
      <c r="X6" s="22">
        <f>IF(X7="",NA(),X7)</f>
        <v>128.91</v>
      </c>
      <c r="Y6" s="22">
        <f t="shared" ref="Y6:AG6" si="4">IF(Y7="",NA(),Y7)</f>
        <v>124.52</v>
      </c>
      <c r="Z6" s="22">
        <f t="shared" si="4"/>
        <v>122.11</v>
      </c>
      <c r="AA6" s="22">
        <f t="shared" si="4"/>
        <v>119.67</v>
      </c>
      <c r="AB6" s="22">
        <f t="shared" si="4"/>
        <v>121.78</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604.41</v>
      </c>
      <c r="AU6" s="22">
        <f t="shared" ref="AU6:BC6" si="6">IF(AU7="",NA(),AU7)</f>
        <v>561.04999999999995</v>
      </c>
      <c r="AV6" s="22">
        <f t="shared" si="6"/>
        <v>641.35</v>
      </c>
      <c r="AW6" s="22">
        <f t="shared" si="6"/>
        <v>642.71</v>
      </c>
      <c r="AX6" s="22">
        <f t="shared" si="6"/>
        <v>566.79999999999995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254.03</v>
      </c>
      <c r="BF6" s="22">
        <f t="shared" ref="BF6:BN6" si="7">IF(BF7="",NA(),BF7)</f>
        <v>231.31</v>
      </c>
      <c r="BG6" s="22">
        <f t="shared" si="7"/>
        <v>210.06</v>
      </c>
      <c r="BH6" s="22">
        <f t="shared" si="7"/>
        <v>188.83</v>
      </c>
      <c r="BI6" s="22">
        <f t="shared" si="7"/>
        <v>168.42</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133.18</v>
      </c>
      <c r="BQ6" s="22">
        <f t="shared" ref="BQ6:BY6" si="8">IF(BQ7="",NA(),BQ7)</f>
        <v>128.15</v>
      </c>
      <c r="BR6" s="22">
        <f t="shared" si="8"/>
        <v>125.27</v>
      </c>
      <c r="BS6" s="22">
        <f t="shared" si="8"/>
        <v>122.2</v>
      </c>
      <c r="BT6" s="22">
        <f t="shared" si="8"/>
        <v>124.7</v>
      </c>
      <c r="BU6" s="22">
        <f t="shared" si="8"/>
        <v>112.84</v>
      </c>
      <c r="BV6" s="22">
        <f t="shared" si="8"/>
        <v>110.77</v>
      </c>
      <c r="BW6" s="22">
        <f t="shared" si="8"/>
        <v>112.35</v>
      </c>
      <c r="BX6" s="22">
        <f t="shared" si="8"/>
        <v>106.47</v>
      </c>
      <c r="BY6" s="22">
        <f t="shared" si="8"/>
        <v>107.7</v>
      </c>
      <c r="BZ6" s="21" t="str">
        <f>IF(BZ7="","",IF(BZ7="-","【-】","【"&amp;SUBSTITUTE(TEXT(BZ7,"#,##0.00"),"-","△")&amp;"】"))</f>
        <v>【107.70】</v>
      </c>
      <c r="CA6" s="22">
        <f>IF(CA7="",NA(),CA7)</f>
        <v>89.92</v>
      </c>
      <c r="CB6" s="22">
        <f t="shared" ref="CB6:CJ6" si="9">IF(CB7="",NA(),CB7)</f>
        <v>93.17</v>
      </c>
      <c r="CC6" s="22">
        <f t="shared" si="9"/>
        <v>95.2</v>
      </c>
      <c r="CD6" s="22">
        <f t="shared" si="9"/>
        <v>97.52</v>
      </c>
      <c r="CE6" s="22">
        <f t="shared" si="9"/>
        <v>95.66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52.58</v>
      </c>
      <c r="CM6" s="22">
        <f t="shared" ref="CM6:CU6" si="10">IF(CM7="",NA(),CM7)</f>
        <v>52.88</v>
      </c>
      <c r="CN6" s="22">
        <f t="shared" si="10"/>
        <v>52.36</v>
      </c>
      <c r="CO6" s="22">
        <f t="shared" si="10"/>
        <v>51.93</v>
      </c>
      <c r="CP6" s="22">
        <f t="shared" si="10"/>
        <v>51.29</v>
      </c>
      <c r="CQ6" s="22">
        <f t="shared" si="10"/>
        <v>61.69</v>
      </c>
      <c r="CR6" s="22">
        <f t="shared" si="10"/>
        <v>62.26</v>
      </c>
      <c r="CS6" s="22">
        <f t="shared" si="10"/>
        <v>62.22</v>
      </c>
      <c r="CT6" s="22">
        <f t="shared" si="10"/>
        <v>61.45</v>
      </c>
      <c r="CU6" s="22">
        <f t="shared" si="10"/>
        <v>61.63</v>
      </c>
      <c r="CV6" s="21" t="str">
        <f>IF(CV7="","",IF(CV7="-","【-】","【"&amp;SUBSTITUTE(TEXT(CV7,"#,##0.00"),"-","△")&amp;"】"))</f>
        <v>【61.63】</v>
      </c>
      <c r="CW6" s="22">
        <f>IF(CW7="",NA(),CW7)</f>
        <v>99.37</v>
      </c>
      <c r="CX6" s="22">
        <f t="shared" ref="CX6:DF6" si="11">IF(CX7="",NA(),CX7)</f>
        <v>99</v>
      </c>
      <c r="CY6" s="22">
        <f t="shared" si="11"/>
        <v>99.17</v>
      </c>
      <c r="CZ6" s="22">
        <f t="shared" si="11"/>
        <v>99.22</v>
      </c>
      <c r="DA6" s="22">
        <f t="shared" si="11"/>
        <v>99.28</v>
      </c>
      <c r="DB6" s="22">
        <f t="shared" si="11"/>
        <v>100</v>
      </c>
      <c r="DC6" s="22">
        <f t="shared" si="11"/>
        <v>100.16</v>
      </c>
      <c r="DD6" s="22">
        <f t="shared" si="11"/>
        <v>100.28</v>
      </c>
      <c r="DE6" s="22">
        <f t="shared" si="11"/>
        <v>100.29</v>
      </c>
      <c r="DF6" s="22">
        <f t="shared" si="11"/>
        <v>100.36</v>
      </c>
      <c r="DG6" s="21" t="str">
        <f>IF(DG7="","",IF(DG7="-","【-】","【"&amp;SUBSTITUTE(TEXT(DG7,"#,##0.00"),"-","△")&amp;"】"))</f>
        <v>【100.36】</v>
      </c>
      <c r="DH6" s="22">
        <f>IF(DH7="",NA(),DH7)</f>
        <v>66.17</v>
      </c>
      <c r="DI6" s="22">
        <f t="shared" ref="DI6:DQ6" si="12">IF(DI7="",NA(),DI7)</f>
        <v>67.31</v>
      </c>
      <c r="DJ6" s="22">
        <f t="shared" si="12"/>
        <v>69.02</v>
      </c>
      <c r="DK6" s="22">
        <f t="shared" si="12"/>
        <v>70.28</v>
      </c>
      <c r="DL6" s="22">
        <f t="shared" si="12"/>
        <v>71.239999999999995</v>
      </c>
      <c r="DM6" s="22">
        <f t="shared" si="12"/>
        <v>56.48</v>
      </c>
      <c r="DN6" s="22">
        <f t="shared" si="12"/>
        <v>57.5</v>
      </c>
      <c r="DO6" s="22">
        <f t="shared" si="12"/>
        <v>58.52</v>
      </c>
      <c r="DP6" s="22">
        <f t="shared" si="12"/>
        <v>59.51</v>
      </c>
      <c r="DQ6" s="22">
        <f t="shared" si="12"/>
        <v>60.24</v>
      </c>
      <c r="DR6" s="21" t="str">
        <f>IF(DR7="","",IF(DR7="-","【-】","【"&amp;SUBSTITUTE(TEXT(DR7,"#,##0.00"),"-","△")&amp;"】"))</f>
        <v>【60.24】</v>
      </c>
      <c r="DS6" s="22">
        <f>IF(DS7="",NA(),DS7)</f>
        <v>43.18</v>
      </c>
      <c r="DT6" s="22">
        <f t="shared" ref="DT6:EB6" si="13">IF(DT7="",NA(),DT7)</f>
        <v>45.13</v>
      </c>
      <c r="DU6" s="22">
        <f t="shared" si="13"/>
        <v>46.18</v>
      </c>
      <c r="DV6" s="22">
        <f t="shared" si="13"/>
        <v>48.51</v>
      </c>
      <c r="DW6" s="22">
        <f t="shared" si="13"/>
        <v>52.17</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290009</v>
      </c>
      <c r="D7" s="24">
        <v>46</v>
      </c>
      <c r="E7" s="24">
        <v>1</v>
      </c>
      <c r="F7" s="24">
        <v>0</v>
      </c>
      <c r="G7" s="24">
        <v>2</v>
      </c>
      <c r="H7" s="24" t="s">
        <v>93</v>
      </c>
      <c r="I7" s="24" t="s">
        <v>94</v>
      </c>
      <c r="J7" s="24" t="s">
        <v>95</v>
      </c>
      <c r="K7" s="24" t="s">
        <v>96</v>
      </c>
      <c r="L7" s="24" t="s">
        <v>97</v>
      </c>
      <c r="M7" s="24" t="s">
        <v>98</v>
      </c>
      <c r="N7" s="25" t="s">
        <v>99</v>
      </c>
      <c r="O7" s="25">
        <v>82.31</v>
      </c>
      <c r="P7" s="25">
        <v>99.03</v>
      </c>
      <c r="Q7" s="25">
        <v>0</v>
      </c>
      <c r="R7" s="25">
        <v>1315207</v>
      </c>
      <c r="S7" s="25">
        <v>3690.94</v>
      </c>
      <c r="T7" s="25">
        <v>356.33</v>
      </c>
      <c r="U7" s="25">
        <v>1229262</v>
      </c>
      <c r="V7" s="25">
        <v>1150.1300000000001</v>
      </c>
      <c r="W7" s="25">
        <v>1068.8</v>
      </c>
      <c r="X7" s="25">
        <v>128.91</v>
      </c>
      <c r="Y7" s="25">
        <v>124.52</v>
      </c>
      <c r="Z7" s="25">
        <v>122.11</v>
      </c>
      <c r="AA7" s="25">
        <v>119.67</v>
      </c>
      <c r="AB7" s="25">
        <v>121.78</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604.41</v>
      </c>
      <c r="AU7" s="25">
        <v>561.04999999999995</v>
      </c>
      <c r="AV7" s="25">
        <v>641.35</v>
      </c>
      <c r="AW7" s="25">
        <v>642.71</v>
      </c>
      <c r="AX7" s="25">
        <v>566.79999999999995</v>
      </c>
      <c r="AY7" s="25">
        <v>271.10000000000002</v>
      </c>
      <c r="AZ7" s="25">
        <v>284.45</v>
      </c>
      <c r="BA7" s="25">
        <v>309.23</v>
      </c>
      <c r="BB7" s="25">
        <v>313.43</v>
      </c>
      <c r="BC7" s="25">
        <v>303.10000000000002</v>
      </c>
      <c r="BD7" s="25">
        <v>303.10000000000002</v>
      </c>
      <c r="BE7" s="25">
        <v>254.03</v>
      </c>
      <c r="BF7" s="25">
        <v>231.31</v>
      </c>
      <c r="BG7" s="25">
        <v>210.06</v>
      </c>
      <c r="BH7" s="25">
        <v>188.83</v>
      </c>
      <c r="BI7" s="25">
        <v>168.42</v>
      </c>
      <c r="BJ7" s="25">
        <v>272.95999999999998</v>
      </c>
      <c r="BK7" s="25">
        <v>260.95999999999998</v>
      </c>
      <c r="BL7" s="25">
        <v>240.07</v>
      </c>
      <c r="BM7" s="25">
        <v>224.81</v>
      </c>
      <c r="BN7" s="25">
        <v>210.83</v>
      </c>
      <c r="BO7" s="25">
        <v>210.83</v>
      </c>
      <c r="BP7" s="25">
        <v>133.18</v>
      </c>
      <c r="BQ7" s="25">
        <v>128.15</v>
      </c>
      <c r="BR7" s="25">
        <v>125.27</v>
      </c>
      <c r="BS7" s="25">
        <v>122.2</v>
      </c>
      <c r="BT7" s="25">
        <v>124.7</v>
      </c>
      <c r="BU7" s="25">
        <v>112.84</v>
      </c>
      <c r="BV7" s="25">
        <v>110.77</v>
      </c>
      <c r="BW7" s="25">
        <v>112.35</v>
      </c>
      <c r="BX7" s="25">
        <v>106.47</v>
      </c>
      <c r="BY7" s="25">
        <v>107.7</v>
      </c>
      <c r="BZ7" s="25">
        <v>107.7</v>
      </c>
      <c r="CA7" s="25">
        <v>89.92</v>
      </c>
      <c r="CB7" s="25">
        <v>93.17</v>
      </c>
      <c r="CC7" s="25">
        <v>95.2</v>
      </c>
      <c r="CD7" s="25">
        <v>97.52</v>
      </c>
      <c r="CE7" s="25">
        <v>95.66</v>
      </c>
      <c r="CF7" s="25">
        <v>73.849999999999994</v>
      </c>
      <c r="CG7" s="25">
        <v>73.180000000000007</v>
      </c>
      <c r="CH7" s="25">
        <v>73.05</v>
      </c>
      <c r="CI7" s="25">
        <v>77.53</v>
      </c>
      <c r="CJ7" s="25">
        <v>76.25</v>
      </c>
      <c r="CK7" s="25">
        <v>76.25</v>
      </c>
      <c r="CL7" s="25">
        <v>52.58</v>
      </c>
      <c r="CM7" s="25">
        <v>52.88</v>
      </c>
      <c r="CN7" s="25">
        <v>52.36</v>
      </c>
      <c r="CO7" s="25">
        <v>51.93</v>
      </c>
      <c r="CP7" s="25">
        <v>51.29</v>
      </c>
      <c r="CQ7" s="25">
        <v>61.69</v>
      </c>
      <c r="CR7" s="25">
        <v>62.26</v>
      </c>
      <c r="CS7" s="25">
        <v>62.22</v>
      </c>
      <c r="CT7" s="25">
        <v>61.45</v>
      </c>
      <c r="CU7" s="25">
        <v>61.63</v>
      </c>
      <c r="CV7" s="25">
        <v>61.63</v>
      </c>
      <c r="CW7" s="25">
        <v>99.37</v>
      </c>
      <c r="CX7" s="25">
        <v>99</v>
      </c>
      <c r="CY7" s="25">
        <v>99.17</v>
      </c>
      <c r="CZ7" s="25">
        <v>99.22</v>
      </c>
      <c r="DA7" s="25">
        <v>99.28</v>
      </c>
      <c r="DB7" s="25">
        <v>100</v>
      </c>
      <c r="DC7" s="25">
        <v>100.16</v>
      </c>
      <c r="DD7" s="25">
        <v>100.28</v>
      </c>
      <c r="DE7" s="25">
        <v>100.29</v>
      </c>
      <c r="DF7" s="25">
        <v>100.36</v>
      </c>
      <c r="DG7" s="25">
        <v>100.36</v>
      </c>
      <c r="DH7" s="25">
        <v>66.17</v>
      </c>
      <c r="DI7" s="25">
        <v>67.31</v>
      </c>
      <c r="DJ7" s="25">
        <v>69.02</v>
      </c>
      <c r="DK7" s="25">
        <v>70.28</v>
      </c>
      <c r="DL7" s="25">
        <v>71.239999999999995</v>
      </c>
      <c r="DM7" s="25">
        <v>56.48</v>
      </c>
      <c r="DN7" s="25">
        <v>57.5</v>
      </c>
      <c r="DO7" s="25">
        <v>58.52</v>
      </c>
      <c r="DP7" s="25">
        <v>59.51</v>
      </c>
      <c r="DQ7" s="25">
        <v>60.24</v>
      </c>
      <c r="DR7" s="25">
        <v>60.24</v>
      </c>
      <c r="DS7" s="25">
        <v>43.18</v>
      </c>
      <c r="DT7" s="25">
        <v>45.13</v>
      </c>
      <c r="DU7" s="25">
        <v>46.18</v>
      </c>
      <c r="DV7" s="25">
        <v>48.51</v>
      </c>
      <c r="DW7" s="25">
        <v>52.17</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700F59A-9459-4683-8C2F-63A21900CBC5}"/>
</file>

<file path=customXml/itemProps2.xml><?xml version="1.0" encoding="utf-8"?>
<ds:datastoreItem xmlns:ds="http://schemas.openxmlformats.org/officeDocument/2006/customXml" ds:itemID="{BBBFC83A-E501-44A5-B58F-A1054F689483}"/>
</file>

<file path=customXml/itemProps3.xml><?xml version="1.0" encoding="utf-8"?>
<ds:datastoreItem xmlns:ds="http://schemas.openxmlformats.org/officeDocument/2006/customXml" ds:itemID="{5FA0701C-81E9-49B7-AC28-CC7C01B9D7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2025-02-14T05:09:15Z</dcterms:created>
  <dcterms:modified xsi:type="dcterms:W3CDTF">2025-02-14T05:09:41Z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