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E2822A0-B7C0-4C58-83E1-4759446E9FB4}" xr6:coauthVersionLast="47" xr6:coauthVersionMax="47" xr10:uidLastSave="{82064000-6DDA-4DBC-B4EB-2617603EF57F}"/>
  <workbookProtection workbookAlgorithmName="SHA-512" workbookHashValue="Ikf5EqIU+ExYInETY0lnTSeTE/QdzmW15vfbc4Gwhr/r6EnKL9UHrSy3czQKwKtl8io2rIyXNtqamYv65KgAtA==" workbookSaltValue="k3j0f5ikw91ryI9EbICi7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B12" i="4"/>
  <c r="JW10" i="4"/>
  <c r="ID10" i="4"/>
  <c r="FZ10" i="4"/>
  <c r="CN10" i="4"/>
  <c r="AU10" i="4"/>
  <c r="ID8" i="4"/>
  <c r="FZ8" i="4"/>
  <c r="EG8" i="4"/>
  <c r="CN8" i="4"/>
  <c r="AU8" i="4"/>
  <c r="B8" i="4"/>
  <c r="B6" i="4"/>
  <c r="BX32" i="4" l="1"/>
  <c r="MO78" i="4"/>
  <c r="MN54" i="4"/>
  <c r="MN32" i="4"/>
  <c r="JB78" i="4"/>
  <c r="IZ54" i="4"/>
  <c r="IZ32" i="4"/>
  <c r="FO78" i="4"/>
  <c r="FL54" i="4"/>
  <c r="FL32" i="4"/>
  <c r="BX78" i="4"/>
  <c r="BX54" i="4"/>
  <c r="C11" i="5"/>
  <c r="D11" i="5"/>
  <c r="E11" i="5"/>
  <c r="B11" i="5"/>
  <c r="P32" i="4" l="1"/>
  <c r="KG78" i="4"/>
  <c r="KF54" i="4"/>
  <c r="KF32" i="4"/>
  <c r="GT78" i="4"/>
  <c r="GR54" i="4"/>
  <c r="GR32" i="4"/>
  <c r="DG78" i="4"/>
  <c r="DD54" i="4"/>
  <c r="DD32" i="4"/>
  <c r="P78" i="4"/>
  <c r="P54" i="4"/>
  <c r="BI78" i="4"/>
  <c r="BI54" i="4"/>
  <c r="BI32" i="4"/>
  <c r="LZ78" i="4"/>
  <c r="LY54" i="4"/>
  <c r="LY32" i="4"/>
  <c r="IM78" i="4"/>
  <c r="IK54" i="4"/>
  <c r="IK32" i="4"/>
  <c r="EZ78" i="4"/>
  <c r="EW54" i="4"/>
  <c r="EW32" i="4"/>
  <c r="EK78" i="4"/>
  <c r="EH54" i="4"/>
  <c r="EH32" i="4"/>
  <c r="AT78" i="4"/>
  <c r="AT54" i="4"/>
  <c r="AT32" i="4"/>
  <c r="LK78" i="4"/>
  <c r="LJ54" i="4"/>
  <c r="LJ32" i="4"/>
  <c r="HX78" i="4"/>
  <c r="HV54" i="4"/>
  <c r="HV32" i="4"/>
  <c r="AE32" i="4"/>
  <c r="KU54" i="4"/>
  <c r="HI78" i="4"/>
  <c r="HG54" i="4"/>
  <c r="HG32" i="4"/>
  <c r="DV78" i="4"/>
  <c r="DS54" i="4"/>
  <c r="DS32" i="4"/>
  <c r="AE78" i="4"/>
  <c r="AE54" i="4"/>
  <c r="KV78" i="4"/>
  <c r="KU32"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<sst xmlns="http://schemas.openxmlformats.org/spreadsheetml/2006/main" count="345" uniqueCount="188">
  <si>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</si>
  <si>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</si>
  <si>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</si>
  <si>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</si>
  <si>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</si>
  <si>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</si>
  <si>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</si>
  <si>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</si>
  <si>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</si>
  <si>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</si>
  <si>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</si>
  <si>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</si>
  <si>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</si>
  <si>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</si>
  <si>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</si>
  <si>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</si>
  <si>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</si>
  <si>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</si>
  <si>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</si>
  <si>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</si>
  <si>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</si>
  <si>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</si>
  <si>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</si>
  <si>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</si>
  <si>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</si>
  <si>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</si>
  <si>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</si>
  <si>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</si>
  <si>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</si>
  <si>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</si>
  <si>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</si>
  <si>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</si>
  <si>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</si>
  <si>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</si>
  <si>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</si>
  <si>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</si>
  <si>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</si>
  <si>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</si>
  <si>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</si>
  <si>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</si>
  <si>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</si>
  <si>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</si>
  <si>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</si>
  <si>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</si>
  <si>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</si>
  <si>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</si>
  <si>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</si>
  <si>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</si>
  <si>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</si>
  <si>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</si>
  <si>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</si>
  <si>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</si>
  <si>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</si>
  <si>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</si>
  <si>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</si>
  <si>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</si>
  <si>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</si>
  <si>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</si>
  <si>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</si>
  <si>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</si>
  <si>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</si>
  <si>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</si>
  <si>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</si>
  <si>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</si>
  <si>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</si>
  <si>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</si>
  <si>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</si>
  <si>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</si>
  <si>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</si>
  <si>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</si>
  <si>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</si>
  <si>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</si>
  <si>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</si>
  <si>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</si>
  <si>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</si>
  <si>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</si>
  <si>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</si>
  <si>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</si>
  <si>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</si>
  <si>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</si>
  <si>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</si>
  <si>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</si>
  <si>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</si>
  <si>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</si>
  <si>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</si>
  <si>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</si>
  <si>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</si>
  <si>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</si>
  <si>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</si>
  <si>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</si>
  <si>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</si>
  <si>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</si>
  <si>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</si>
  <si>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</si>
  <si>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</si>
  <si>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</si>
  <si>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</si>
  <si>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</si>
  <si>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</si>
  <si>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</si>
  <si>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</si>
  <si>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</si>
  <si>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</si>
  <si>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</si>
  <si>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</si>
  <si>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</si>
  <si>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</si>
  <si>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</si>
  <si>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</si>
  <si>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</si>
  <si>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</si>
  <si>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</si>
  <si>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</si>
  <si>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</si>
  <si>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</si>
  <si>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</si>
  <si>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</si>
  <si>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</si>
  <si>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</si>
  <si>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</si>
  <si>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</si>
  <si>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</si>
  <si>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</si>
  <si>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</si>
  <si>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</si>
  <si>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</si>
  <si>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</si>
  <si>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</si>
  <si>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</si>
  <si>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</si>
  <si>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</si>
  <si>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</si>
  <si>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</si>
  <si>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</si>
  <si>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</si>
  <si>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</si>
  <si>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</si>
  <si>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</si>
  <si>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</si>
  <si>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</si>
  <si>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</si>
  <si>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</si>
  <si>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</si>
  <si>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</si>
  <si>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</si>
  <si>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</si>
  <si>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</si>
  <si>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</si>
  <si>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</si>
  <si>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</si>
  <si>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</si>
  <si>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</si>
  <si>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</si>
  <si>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</si>
  <si>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</si>
  <si>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</si>
  <si>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</si>
  <si>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</si>
  <si>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</si>
  <si>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</si>
  <si>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</si>
  <si>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</si>
  <si>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</si>
  <si>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</si>
  <si>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</si>
  <si>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</si>
  <si>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</si>
  <si>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</si>
  <si>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</si>
  <si>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</si>
  <si>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</si>
  <si>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</si>
  <si>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</si>
  <si>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</si>
  <si>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</si>
  <si>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</si>
  <si>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</si>
  <si>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</si>
  <si>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</si>
  <si>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</si>
  <si>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</si>
  <si>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</si>
  <si>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</si>
  <si>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</si>
  <si>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及び器械備品減価償却率は類似病院平均値と比較し、低い水準にあるが、器械備品減価償却率が年々増加傾向にあるなど、引き続き施設・備品の老朽化度合と必要性を考慮の上、計画的な更新を進める。</t>
    <rPh sb="31" eb="33">
      <t>ヒカク</t>
    </rPh>
    <rPh sb="35" eb="36">
      <t>ヒク</t>
    </rPh>
    <rPh sb="37" eb="39">
      <t>スイジュン</t>
    </rPh>
    <rPh sb="44" eb="46">
      <t>キカイ</t>
    </rPh>
    <rPh sb="46" eb="48">
      <t>ビヒン</t>
    </rPh>
    <rPh sb="48" eb="50">
      <t>ゲンカ</t>
    </rPh>
    <rPh sb="50" eb="53">
      <t>ショウキャクリツ</t>
    </rPh>
    <rPh sb="54" eb="56">
      <t>ネンネン</t>
    </rPh>
    <rPh sb="56" eb="58">
      <t>ゾウカ</t>
    </rPh>
    <rPh sb="58" eb="60">
      <t>ケイコウ</t>
    </rPh>
    <rPh sb="66" eb="67">
      <t>ヒ</t>
    </rPh>
    <rPh sb="68" eb="69">
      <t>ツヅ</t>
    </rPh>
    <phoneticPr fontId="5"/>
  </si>
  <si>
    <t>経常収支比率においては、類似病院平均値と比較し低い水準ではあるが、医業収支比率においては、昨年度より増加している。
入院単価においても、類似病院平均値より高い。
令和５年度は紹介率・逆紹介率の改善など改善出来るところは取り組んだ。
今後、さらに質の高い医療を効率的な体制で提供できるよう、総合医療センターとの連携応援体制の構築や、その他の関係機関との連携も推進していく。今後も「断らない病院」の役割、すなわち重症な救急医療や高度医療に責任を持って対応する病院として地域住民のニーズに応えていくとともに、あわせて、災害時の医療提供などの公的病院として期待される役割を果たしていく必要がある。</t>
    <rPh sb="0" eb="6">
      <t>ケイジョウシュウシヒリツ</t>
    </rPh>
    <rPh sb="12" eb="14">
      <t>ルイジ</t>
    </rPh>
    <rPh sb="14" eb="16">
      <t>ビョウイン</t>
    </rPh>
    <rPh sb="16" eb="19">
      <t>ヘイキンチ</t>
    </rPh>
    <rPh sb="20" eb="22">
      <t>ヒカク</t>
    </rPh>
    <rPh sb="23" eb="24">
      <t>ヒク</t>
    </rPh>
    <rPh sb="25" eb="27">
      <t>スイジュン</t>
    </rPh>
    <rPh sb="33" eb="35">
      <t>イギョウ</t>
    </rPh>
    <rPh sb="35" eb="37">
      <t>シュウシ</t>
    </rPh>
    <rPh sb="37" eb="39">
      <t>ヒリツ</t>
    </rPh>
    <rPh sb="45" eb="48">
      <t>サクネンド</t>
    </rPh>
    <rPh sb="50" eb="52">
      <t>ゾウカ</t>
    </rPh>
    <rPh sb="58" eb="60">
      <t>ニュウイン</t>
    </rPh>
    <rPh sb="60" eb="62">
      <t>タンカ</t>
    </rPh>
    <rPh sb="68" eb="75">
      <t>ルイジビョウインヘイキンチ</t>
    </rPh>
    <rPh sb="77" eb="78">
      <t>タカ</t>
    </rPh>
    <rPh sb="81" eb="83">
      <t>レイワ</t>
    </rPh>
    <rPh sb="84" eb="86">
      <t>ネンド</t>
    </rPh>
    <rPh sb="87" eb="90">
      <t>ショウカイリツ</t>
    </rPh>
    <rPh sb="91" eb="94">
      <t>ギャクショウカイ</t>
    </rPh>
    <rPh sb="94" eb="95">
      <t>リツ</t>
    </rPh>
    <rPh sb="96" eb="98">
      <t>カイゼン</t>
    </rPh>
    <rPh sb="100" eb="102">
      <t>カイゼン</t>
    </rPh>
    <rPh sb="102" eb="104">
      <t>デキ</t>
    </rPh>
    <rPh sb="109" eb="110">
      <t>ト</t>
    </rPh>
    <rPh sb="111" eb="112">
      <t>ク</t>
    </rPh>
    <phoneticPr fontId="5"/>
  </si>
  <si>
    <t>奈良県西和地域並びに香芝市、広陵町等の地域において重症急性期医療を提供する基幹病院として、地域住民に必要な医療を提供している。
救急患者の受入においては、令和4年度よりも救急車の受入件数は1,080件増加(4,209件)、時間外の救急患者受入人数としては、949人増加(5,848人)している。
また、西和医療圏唯一の地域医療支援病院として、令和５年度における入院・外来患者の紹介率は83.6％、逆紹介率は108.0％と、地域の病院・診療所と連携して地域医療を支えている。
奈良県西部の基幹病院として重症急性期医療の充実に努め、レベルの高い医療を目指している。特に、心臓・心臓血管疾患のカテーテル治療等をはじめとする循環器内科領域に関しては、西和地域のみならず県内でトップクラスの手術、診療実績を挙げており、この領域を大きな看板の一つとして、循環器疾患に関する拠点病院としての機能を発揮している。</t>
    <rPh sb="25" eb="27">
      <t>ジュウショウ</t>
    </rPh>
    <rPh sb="77" eb="79">
      <t>レイワ</t>
    </rPh>
    <rPh sb="80" eb="82">
      <t>ネンド</t>
    </rPh>
    <rPh sb="85" eb="88">
      <t>キュウキュウシャ</t>
    </rPh>
    <rPh sb="89" eb="91">
      <t>ウケイレ</t>
    </rPh>
    <rPh sb="91" eb="93">
      <t>ケンスウ</t>
    </rPh>
    <rPh sb="99" eb="100">
      <t>ケン</t>
    </rPh>
    <rPh sb="108" eb="109">
      <t>ケン</t>
    </rPh>
    <rPh sb="111" eb="114">
      <t>ジカンガイ</t>
    </rPh>
    <rPh sb="115" eb="117">
      <t>キュウキュウ</t>
    </rPh>
    <rPh sb="117" eb="119">
      <t>カンジャ</t>
    </rPh>
    <rPh sb="119" eb="121">
      <t>ウケイレ</t>
    </rPh>
    <rPh sb="121" eb="123">
      <t>ニンズウ</t>
    </rPh>
    <rPh sb="131" eb="132">
      <t>ニン</t>
    </rPh>
    <rPh sb="132" eb="134">
      <t>ゾウカ</t>
    </rPh>
    <rPh sb="140" eb="141">
      <t>ニン</t>
    </rPh>
    <rPh sb="172" eb="174">
      <t>レイワ</t>
    </rPh>
    <rPh sb="184" eb="186">
      <t>ガイライ</t>
    </rPh>
    <rPh sb="240" eb="243">
      <t>ナラケン</t>
    </rPh>
    <rPh sb="243" eb="245">
      <t>セイブ</t>
    </rPh>
    <rPh sb="246" eb="248">
      <t>キカン</t>
    </rPh>
    <rPh sb="248" eb="250">
      <t>ビョウイン</t>
    </rPh>
    <rPh sb="253" eb="255">
      <t>ジュウショウ</t>
    </rPh>
    <rPh sb="255" eb="258">
      <t>キュウセイキ</t>
    </rPh>
    <rPh sb="258" eb="260">
      <t>イリョウ</t>
    </rPh>
    <rPh sb="261" eb="263">
      <t>ジュウジツ</t>
    </rPh>
    <rPh sb="264" eb="265">
      <t>ツト</t>
    </rPh>
    <rPh sb="271" eb="272">
      <t>タカ</t>
    </rPh>
    <rPh sb="273" eb="275">
      <t>イリョウ</t>
    </rPh>
    <rPh sb="276" eb="278">
      <t>メザ</t>
    </rPh>
    <rPh sb="283" eb="284">
      <t>トク</t>
    </rPh>
    <phoneticPr fontId="5"/>
  </si>
  <si>
    <t xml:space="preserve">令和５年度において、医業収支比率はやや改善したが、経常収支比率は、病床確保料等の補助金の削減により低下した。また、病床利用率も改善したが、コロナ患者の減少やコロナ診療報酬上の特例措置の終了に伴い入院単価は減少した。外来単価は、乳腺外科等の化学療法の増加に伴い、増加した。
しかし、令和４年度と同様、新型コロナウイルス感染症患者の受入により一般病床数は減少したままだが、病床回転率を向上させ、診療密度を高くした結果、入院患者１人１日当たりの収益はコロナ前よりも確保できている。(76,435円)
職員給与費比率の増については、医師・看護師の増員等で診療体制の強化を図ったことによるもの。材料費比率の増については、乳腺外科等で高額な抗がん剤等を使用する治療があり、がんの診療機能の強化を図ったためとなっている。材料費に関しては引き続き、後発医薬品への切替促進、価格交渉の強化により、薬品費及び診療材料費の削減を図る。
今後も引き続き救急医療や地域の医療機関との連携を強化し、クリニカルパスの運用見直しを図り、更なる適切なベッドコントロールを徹底する。
また、必要に応じた診療科毎の病床数の見直しを図る。
</t>
    <rPh sb="0" eb="2">
      <t>レイワ</t>
    </rPh>
    <rPh sb="3" eb="5">
      <t>ネンド</t>
    </rPh>
    <rPh sb="19" eb="21">
      <t>カイゼン</t>
    </rPh>
    <rPh sb="25" eb="27">
      <t>ケイジョウ</t>
    </rPh>
    <rPh sb="27" eb="29">
      <t>シュウシ</t>
    </rPh>
    <rPh sb="29" eb="31">
      <t>ヒリツ</t>
    </rPh>
    <rPh sb="33" eb="35">
      <t>ビョウショウ</t>
    </rPh>
    <rPh sb="35" eb="37">
      <t>カクホ</t>
    </rPh>
    <rPh sb="37" eb="38">
      <t>リョウ</t>
    </rPh>
    <rPh sb="38" eb="39">
      <t>トウ</t>
    </rPh>
    <rPh sb="40" eb="43">
      <t>ホジョキン</t>
    </rPh>
    <rPh sb="44" eb="46">
      <t>サクゲン</t>
    </rPh>
    <rPh sb="49" eb="51">
      <t>テイカ</t>
    </rPh>
    <rPh sb="63" eb="65">
      <t>カイゼン</t>
    </rPh>
    <rPh sb="72" eb="74">
      <t>カンジャ</t>
    </rPh>
    <rPh sb="75" eb="77">
      <t>ゲンショウ</t>
    </rPh>
    <rPh sb="81" eb="83">
      <t>シンリョウ</t>
    </rPh>
    <rPh sb="83" eb="85">
      <t>ホウシュウ</t>
    </rPh>
    <rPh sb="85" eb="86">
      <t>ジョウ</t>
    </rPh>
    <rPh sb="87" eb="89">
      <t>トクレイ</t>
    </rPh>
    <rPh sb="89" eb="91">
      <t>ソチ</t>
    </rPh>
    <rPh sb="92" eb="94">
      <t>シュウリョウ</t>
    </rPh>
    <rPh sb="95" eb="96">
      <t>トモナ</t>
    </rPh>
    <rPh sb="99" eb="101">
      <t>タンカ</t>
    </rPh>
    <rPh sb="102" eb="104">
      <t>ゲンショウ</t>
    </rPh>
    <rPh sb="113" eb="115">
      <t>ニュウセン</t>
    </rPh>
    <rPh sb="115" eb="117">
      <t>ゲカ</t>
    </rPh>
    <rPh sb="117" eb="118">
      <t>トウ</t>
    </rPh>
    <rPh sb="119" eb="121">
      <t>カガク</t>
    </rPh>
    <rPh sb="121" eb="123">
      <t>リョウホウ</t>
    </rPh>
    <rPh sb="124" eb="126">
      <t>ゾウカ</t>
    </rPh>
    <rPh sb="127" eb="128">
      <t>トモナ</t>
    </rPh>
    <rPh sb="130" eb="132">
      <t>ゾウカ</t>
    </rPh>
    <rPh sb="149" eb="151">
      <t>シンガタ</t>
    </rPh>
    <rPh sb="158" eb="161">
      <t>カンセンショウ</t>
    </rPh>
    <rPh sb="161" eb="163">
      <t>カンジャ</t>
    </rPh>
    <rPh sb="164" eb="166">
      <t>ウケイレ</t>
    </rPh>
    <rPh sb="169" eb="171">
      <t>イッパン</t>
    </rPh>
    <rPh sb="171" eb="174">
      <t>ビョウショウスウ</t>
    </rPh>
    <rPh sb="175" eb="177">
      <t>ゲンショウ</t>
    </rPh>
    <rPh sb="184" eb="186">
      <t>ビョウショウ</t>
    </rPh>
    <rPh sb="186" eb="189">
      <t>カイテンリツ</t>
    </rPh>
    <rPh sb="190" eb="192">
      <t>コウジョウ</t>
    </rPh>
    <rPh sb="195" eb="197">
      <t>シンリョウ</t>
    </rPh>
    <rPh sb="197" eb="199">
      <t>ミツド</t>
    </rPh>
    <rPh sb="200" eb="201">
      <t>タカ</t>
    </rPh>
    <rPh sb="204" eb="206">
      <t>ケッカ</t>
    </rPh>
    <rPh sb="207" eb="211">
      <t>ニュウインカンジャ</t>
    </rPh>
    <rPh sb="212" eb="213">
      <t>ニン</t>
    </rPh>
    <rPh sb="214" eb="215">
      <t>ニチ</t>
    </rPh>
    <rPh sb="215" eb="216">
      <t>ア</t>
    </rPh>
    <rPh sb="219" eb="221">
      <t>シュウエキ</t>
    </rPh>
    <rPh sb="225" eb="226">
      <t>マエ</t>
    </rPh>
    <rPh sb="244" eb="245">
      <t>エン</t>
    </rPh>
    <rPh sb="247" eb="249">
      <t>ショクイン</t>
    </rPh>
    <rPh sb="249" eb="252">
      <t>キュウヨヒ</t>
    </rPh>
    <rPh sb="252" eb="254">
      <t>ヒリツ</t>
    </rPh>
    <rPh sb="255" eb="256">
      <t>ゾウ</t>
    </rPh>
    <rPh sb="262" eb="264">
      <t>イシ</t>
    </rPh>
    <rPh sb="265" eb="268">
      <t>カンゴシ</t>
    </rPh>
    <rPh sb="269" eb="271">
      <t>ゾウイン</t>
    </rPh>
    <rPh sb="271" eb="272">
      <t>トウ</t>
    </rPh>
    <rPh sb="273" eb="275">
      <t>シンリョウ</t>
    </rPh>
    <rPh sb="275" eb="277">
      <t>タイセイ</t>
    </rPh>
    <rPh sb="278" eb="280">
      <t>キョウカ</t>
    </rPh>
    <rPh sb="281" eb="282">
      <t>ハカ</t>
    </rPh>
    <rPh sb="292" eb="295">
      <t>ザイリョウヒ</t>
    </rPh>
    <rPh sb="295" eb="297">
      <t>ヒリツ</t>
    </rPh>
    <rPh sb="298" eb="299">
      <t>ゾウ</t>
    </rPh>
    <rPh sb="305" eb="307">
      <t>ニュウセン</t>
    </rPh>
    <rPh sb="307" eb="309">
      <t>ゲカ</t>
    </rPh>
    <rPh sb="309" eb="310">
      <t>トウ</t>
    </rPh>
    <rPh sb="311" eb="313">
      <t>コウガク</t>
    </rPh>
    <rPh sb="314" eb="315">
      <t>コウ</t>
    </rPh>
    <rPh sb="317" eb="318">
      <t>ザイ</t>
    </rPh>
    <rPh sb="318" eb="319">
      <t>トウ</t>
    </rPh>
    <rPh sb="320" eb="322">
      <t>シヨウ</t>
    </rPh>
    <rPh sb="324" eb="326">
      <t>チリョウ</t>
    </rPh>
    <rPh sb="333" eb="335">
      <t>シンリョウ</t>
    </rPh>
    <rPh sb="335" eb="337">
      <t>キノウ</t>
    </rPh>
    <rPh sb="338" eb="340">
      <t>キョウカ</t>
    </rPh>
    <rPh sb="341" eb="342">
      <t>ハカ</t>
    </rPh>
    <rPh sb="353" eb="356">
      <t>ザイリョウヒ</t>
    </rPh>
    <rPh sb="357" eb="358">
      <t>カン</t>
    </rPh>
    <rPh sb="361" eb="362">
      <t>ヒ</t>
    </rPh>
    <rPh sb="363" eb="364">
      <t>ツヅ</t>
    </rPh>
    <rPh sb="407" eb="409">
      <t>コンゴ</t>
    </rPh>
    <rPh sb="410" eb="411">
      <t>ヒ</t>
    </rPh>
    <rPh sb="412" eb="41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</si>
</sst>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65.900000000000006</c:v>
                </c:pt>
                <c:pt idx="2">
                  <c:v>57.6</c:v>
                </c:pt>
                <c:pt idx="3">
                  <c:v>61.4</c:v>
                </c:pt>
                <c:pt idx="4">
                  <c:v>72.2</c:v>
                </c:pt>
              </c:numCache>
            </c:numRef>
          </c:val>
          <c:extLst>
            <c:ext xmlns:c16="http://schemas.microsoft.com/office/drawing/2014/chart" uri="{C3380CC4-5D6E-409C-BE32-E72D297353CC}">
              <c16:uniqueId val="{00000000-7654-4DF5-B0DD-7E344F3ADE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7654-4DF5-B0DD-7E344F3ADE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11935</c:v>
                </c:pt>
                <c:pt idx="1">
                  <c:v>11837</c:v>
                </c:pt>
                <c:pt idx="2">
                  <c:v>11718</c:v>
                </c:pt>
                <c:pt idx="3">
                  <c:v>12586</c:v>
                </c:pt>
                <c:pt idx="4">
                  <c:v>14697</c:v>
                </c:pt>
              </c:numCache>
            </c:numRef>
          </c:val>
          <c:extLst>
            <c:ext xmlns:c16="http://schemas.microsoft.com/office/drawing/2014/chart" uri="{C3380CC4-5D6E-409C-BE32-E72D297353CC}">
              <c16:uniqueId val="{00000000-F06C-43FF-9D0A-55C042D22D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06C-43FF-9D0A-55C042D22D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64776</c:v>
                </c:pt>
                <c:pt idx="1">
                  <c:v>71921</c:v>
                </c:pt>
                <c:pt idx="2">
                  <c:v>81852</c:v>
                </c:pt>
                <c:pt idx="3">
                  <c:v>81068</c:v>
                </c:pt>
                <c:pt idx="4">
                  <c:v>76435</c:v>
                </c:pt>
              </c:numCache>
            </c:numRef>
          </c:val>
          <c:extLst>
            <c:ext xmlns:c16="http://schemas.microsoft.com/office/drawing/2014/chart" uri="{C3380CC4-5D6E-409C-BE32-E72D297353CC}">
              <c16:uniqueId val="{00000000-DFA8-4417-AF2C-769B60AE4A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DFA8-4417-AF2C-769B60AE4A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55.8</c:v>
                </c:pt>
                <c:pt idx="1">
                  <c:v>31</c:v>
                </c:pt>
                <c:pt idx="2">
                  <c:v>9.6999999999999993</c:v>
                </c:pt>
                <c:pt idx="3">
                  <c:v>0.5</c:v>
                </c:pt>
                <c:pt idx="4">
                  <c:v>0.9</c:v>
                </c:pt>
              </c:numCache>
            </c:numRef>
          </c:val>
          <c:extLst>
            <c:ext xmlns:c16="http://schemas.microsoft.com/office/drawing/2014/chart" uri="{C3380CC4-5D6E-409C-BE32-E72D297353CC}">
              <c16:uniqueId val="{00000000-8EFA-4254-B072-538367BCDF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EFA-4254-B072-538367BCDF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91.5</c:v>
                </c:pt>
                <c:pt idx="1">
                  <c:v>78.3</c:v>
                </c:pt>
                <c:pt idx="2">
                  <c:v>78.599999999999994</c:v>
                </c:pt>
                <c:pt idx="3">
                  <c:v>75.8</c:v>
                </c:pt>
                <c:pt idx="4">
                  <c:v>79.099999999999994</c:v>
                </c:pt>
              </c:numCache>
            </c:numRef>
          </c:val>
          <c:extLst>
            <c:ext xmlns:c16="http://schemas.microsoft.com/office/drawing/2014/chart" uri="{C3380CC4-5D6E-409C-BE32-E72D297353CC}">
              <c16:uniqueId val="{00000000-A48C-4F26-A5F2-4BB38BAD79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A48C-4F26-A5F2-4BB38BAD79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93.3</c:v>
                </c:pt>
                <c:pt idx="1">
                  <c:v>80</c:v>
                </c:pt>
                <c:pt idx="2">
                  <c:v>80.2</c:v>
                </c:pt>
                <c:pt idx="3">
                  <c:v>77.3</c:v>
                </c:pt>
                <c:pt idx="4">
                  <c:v>80.5</c:v>
                </c:pt>
              </c:numCache>
            </c:numRef>
          </c:val>
          <c:extLst>
            <c:ext xmlns:c16="http://schemas.microsoft.com/office/drawing/2014/chart" uri="{C3380CC4-5D6E-409C-BE32-E72D297353CC}">
              <c16:uniqueId val="{00000000-6CCD-46D2-ADF3-D42EFAF364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CCD-46D2-ADF3-D42EFAF364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97.2</c:v>
                </c:pt>
                <c:pt idx="1">
                  <c:v>115</c:v>
                </c:pt>
                <c:pt idx="2">
                  <c:v>122.6</c:v>
                </c:pt>
                <c:pt idx="3">
                  <c:v>109.5</c:v>
                </c:pt>
                <c:pt idx="4">
                  <c:v>87.6</c:v>
                </c:pt>
              </c:numCache>
            </c:numRef>
          </c:val>
          <c:extLst>
            <c:ext xmlns:c16="http://schemas.microsoft.com/office/drawing/2014/chart" uri="{C3380CC4-5D6E-409C-BE32-E72D297353CC}">
              <c16:uniqueId val="{00000000-B105-40BC-AE3F-3B25BFDD4B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B105-40BC-AE3F-3B25BFDD4B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51.2</c:v>
                </c:pt>
                <c:pt idx="1">
                  <c:v>48.9</c:v>
                </c:pt>
                <c:pt idx="2">
                  <c:v>49.7</c:v>
                </c:pt>
                <c:pt idx="3">
                  <c:v>49.9</c:v>
                </c:pt>
                <c:pt idx="4">
                  <c:v>52.8</c:v>
                </c:pt>
              </c:numCache>
            </c:numRef>
          </c:val>
          <c:extLst>
            <c:ext xmlns:c16="http://schemas.microsoft.com/office/drawing/2014/chart" uri="{C3380CC4-5D6E-409C-BE32-E72D297353CC}">
              <c16:uniqueId val="{00000000-C471-4B9B-9F38-56510C7AEC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471-4B9B-9F38-56510C7AEC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61.1</c:v>
                </c:pt>
                <c:pt idx="1">
                  <c:v>52.6</c:v>
                </c:pt>
                <c:pt idx="2">
                  <c:v>53.1</c:v>
                </c:pt>
                <c:pt idx="3">
                  <c:v>50.2</c:v>
                </c:pt>
                <c:pt idx="4">
                  <c:v>60.2</c:v>
                </c:pt>
              </c:numCache>
            </c:numRef>
          </c:val>
          <c:extLst>
            <c:ext xmlns:c16="http://schemas.microsoft.com/office/drawing/2014/chart" uri="{C3380CC4-5D6E-409C-BE32-E72D297353CC}">
              <c16:uniqueId val="{00000000-EDCC-4B9E-9249-53374829E1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DCC-4B9E-9249-53374829E1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19840963</c:v>
                </c:pt>
                <c:pt idx="1">
                  <c:v>22910770</c:v>
                </c:pt>
                <c:pt idx="2">
                  <c:v>25374173</c:v>
                </c:pt>
                <c:pt idx="3">
                  <c:v>27199147</c:v>
                </c:pt>
                <c:pt idx="4">
                  <c:v>30041073</c:v>
                </c:pt>
              </c:numCache>
            </c:numRef>
          </c:val>
          <c:extLst>
            <c:ext xmlns:c16="http://schemas.microsoft.com/office/drawing/2014/chart" uri="{C3380CC4-5D6E-409C-BE32-E72D297353CC}">
              <c16:uniqueId val="{00000000-3AB8-4205-A8DC-86D2064CEE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3AB8-4205-A8DC-86D2064CEE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23.4</c:v>
                </c:pt>
                <c:pt idx="1">
                  <c:v>17.399999999999999</c:v>
                </c:pt>
                <c:pt idx="2">
                  <c:v>15.9</c:v>
                </c:pt>
                <c:pt idx="3">
                  <c:v>18.399999999999999</c:v>
                </c:pt>
                <c:pt idx="4">
                  <c:v>23.9</c:v>
                </c:pt>
              </c:numCache>
            </c:numRef>
          </c:val>
          <c:extLst>
            <c:ext xmlns:c16="http://schemas.microsoft.com/office/drawing/2014/chart" uri="{C3380CC4-5D6E-409C-BE32-E72D297353CC}">
              <c16:uniqueId val="{00000000-EEEC-4E4B-92FC-0C3A1FCAC7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EEEC-4E4B-92FC-0C3A1FCAC7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54.3</c:v>
                </c:pt>
                <c:pt idx="1">
                  <c:v>46.5</c:v>
                </c:pt>
                <c:pt idx="2">
                  <c:v>43.6</c:v>
                </c:pt>
                <c:pt idx="3">
                  <c:v>47.2</c:v>
                </c:pt>
                <c:pt idx="4">
                  <c:v>59.3</c:v>
                </c:pt>
              </c:numCache>
            </c:numRef>
          </c:val>
          <c:extLst>
            <c:ext xmlns:c16="http://schemas.microsoft.com/office/drawing/2014/chart" uri="{C3380CC4-5D6E-409C-BE32-E72D297353CC}">
              <c16:uniqueId val="{00000000-6366-431F-B936-82423CF6218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6366-431F-B936-82423CF6218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U1" zoomScale="115" zoomScaleNormal="115" zoomScaleSheetLayoutView="70" workbookViewId="0">
      <selection activeCell="MR37" sqref="MR3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奈良県地方独立行政法人奈良県立病院機構　奈良県西和医療センター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20558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97.2</v>
      </c>
      <c r="Q33" s="129"/>
      <c r="R33" s="129"/>
      <c r="S33" s="129"/>
      <c r="T33" s="129"/>
      <c r="U33" s="129"/>
      <c r="V33" s="129"/>
      <c r="W33" s="129"/>
      <c r="X33" s="129"/>
      <c r="Y33" s="129"/>
      <c r="Z33" s="129"/>
      <c r="AA33" s="129"/>
      <c r="AB33" s="129"/>
      <c r="AC33" s="129"/>
      <c r="AD33" s="130"/>
      <c r="AE33" s="128">
        <f>データ!AJ7</f>
        <v>115</v>
      </c>
      <c r="AF33" s="129"/>
      <c r="AG33" s="129"/>
      <c r="AH33" s="129"/>
      <c r="AI33" s="129"/>
      <c r="AJ33" s="129"/>
      <c r="AK33" s="129"/>
      <c r="AL33" s="129"/>
      <c r="AM33" s="129"/>
      <c r="AN33" s="129"/>
      <c r="AO33" s="129"/>
      <c r="AP33" s="129"/>
      <c r="AQ33" s="129"/>
      <c r="AR33" s="129"/>
      <c r="AS33" s="130"/>
      <c r="AT33" s="128">
        <f>データ!AK7</f>
        <v>122.6</v>
      </c>
      <c r="AU33" s="129"/>
      <c r="AV33" s="129"/>
      <c r="AW33" s="129"/>
      <c r="AX33" s="129"/>
      <c r="AY33" s="129"/>
      <c r="AZ33" s="129"/>
      <c r="BA33" s="129"/>
      <c r="BB33" s="129"/>
      <c r="BC33" s="129"/>
      <c r="BD33" s="129"/>
      <c r="BE33" s="129"/>
      <c r="BF33" s="129"/>
      <c r="BG33" s="129"/>
      <c r="BH33" s="130"/>
      <c r="BI33" s="128">
        <f>データ!AL7</f>
        <v>109.5</v>
      </c>
      <c r="BJ33" s="129"/>
      <c r="BK33" s="129"/>
      <c r="BL33" s="129"/>
      <c r="BM33" s="129"/>
      <c r="BN33" s="129"/>
      <c r="BO33" s="129"/>
      <c r="BP33" s="129"/>
      <c r="BQ33" s="129"/>
      <c r="BR33" s="129"/>
      <c r="BS33" s="129"/>
      <c r="BT33" s="129"/>
      <c r="BU33" s="129"/>
      <c r="BV33" s="129"/>
      <c r="BW33" s="130"/>
      <c r="BX33" s="128">
        <f>データ!AM7</f>
        <v>87.6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93.3</v>
      </c>
      <c r="DE33" s="129"/>
      <c r="DF33" s="129"/>
      <c r="DG33" s="129"/>
      <c r="DH33" s="129"/>
      <c r="DI33" s="129"/>
      <c r="DJ33" s="129"/>
      <c r="DK33" s="129"/>
      <c r="DL33" s="129"/>
      <c r="DM33" s="129"/>
      <c r="DN33" s="129"/>
      <c r="DO33" s="129"/>
      <c r="DP33" s="129"/>
      <c r="DQ33" s="129"/>
      <c r="DR33" s="130"/>
      <c r="DS33" s="128">
        <f>データ!AU7</f>
        <v>80</v>
      </c>
      <c r="DT33" s="129"/>
      <c r="DU33" s="129"/>
      <c r="DV33" s="129"/>
      <c r="DW33" s="129"/>
      <c r="DX33" s="129"/>
      <c r="DY33" s="129"/>
      <c r="DZ33" s="129"/>
      <c r="EA33" s="129"/>
      <c r="EB33" s="129"/>
      <c r="EC33" s="129"/>
      <c r="ED33" s="129"/>
      <c r="EE33" s="129"/>
      <c r="EF33" s="129"/>
      <c r="EG33" s="130"/>
      <c r="EH33" s="128">
        <f>データ!AV7</f>
        <v>80.2</v>
      </c>
      <c r="EI33" s="129"/>
      <c r="EJ33" s="129"/>
      <c r="EK33" s="129"/>
      <c r="EL33" s="129"/>
      <c r="EM33" s="129"/>
      <c r="EN33" s="129"/>
      <c r="EO33" s="129"/>
      <c r="EP33" s="129"/>
      <c r="EQ33" s="129"/>
      <c r="ER33" s="129"/>
      <c r="ES33" s="129"/>
      <c r="ET33" s="129"/>
      <c r="EU33" s="129"/>
      <c r="EV33" s="130"/>
      <c r="EW33" s="128">
        <f>データ!AW7</f>
        <v>77.3</v>
      </c>
      <c r="EX33" s="129"/>
      <c r="EY33" s="129"/>
      <c r="EZ33" s="129"/>
      <c r="FA33" s="129"/>
      <c r="FB33" s="129"/>
      <c r="FC33" s="129"/>
      <c r="FD33" s="129"/>
      <c r="FE33" s="129"/>
      <c r="FF33" s="129"/>
      <c r="FG33" s="129"/>
      <c r="FH33" s="129"/>
      <c r="FI33" s="129"/>
      <c r="FJ33" s="129"/>
      <c r="FK33" s="130"/>
      <c r="FL33" s="128">
        <f>データ!AX7</f>
        <v>80.5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91.5</v>
      </c>
      <c r="GS33" s="129"/>
      <c r="GT33" s="129"/>
      <c r="GU33" s="129"/>
      <c r="GV33" s="129"/>
      <c r="GW33" s="129"/>
      <c r="GX33" s="129"/>
      <c r="GY33" s="129"/>
      <c r="GZ33" s="129"/>
      <c r="HA33" s="129"/>
      <c r="HB33" s="129"/>
      <c r="HC33" s="129"/>
      <c r="HD33" s="129"/>
      <c r="HE33" s="129"/>
      <c r="HF33" s="130"/>
      <c r="HG33" s="128">
        <f>データ!BF7</f>
        <v>78.3</v>
      </c>
      <c r="HH33" s="129"/>
      <c r="HI33" s="129"/>
      <c r="HJ33" s="129"/>
      <c r="HK33" s="129"/>
      <c r="HL33" s="129"/>
      <c r="HM33" s="129"/>
      <c r="HN33" s="129"/>
      <c r="HO33" s="129"/>
      <c r="HP33" s="129"/>
      <c r="HQ33" s="129"/>
      <c r="HR33" s="129"/>
      <c r="HS33" s="129"/>
      <c r="HT33" s="129"/>
      <c r="HU33" s="130"/>
      <c r="HV33" s="128">
        <f>データ!BG7</f>
        <v>78.599999999999994</v>
      </c>
      <c r="HW33" s="129"/>
      <c r="HX33" s="129"/>
      <c r="HY33" s="129"/>
      <c r="HZ33" s="129"/>
      <c r="IA33" s="129"/>
      <c r="IB33" s="129"/>
      <c r="IC33" s="129"/>
      <c r="ID33" s="129"/>
      <c r="IE33" s="129"/>
      <c r="IF33" s="129"/>
      <c r="IG33" s="129"/>
      <c r="IH33" s="129"/>
      <c r="II33" s="129"/>
      <c r="IJ33" s="130"/>
      <c r="IK33" s="128">
        <f>データ!BH7</f>
        <v>75.8</v>
      </c>
      <c r="IL33" s="129"/>
      <c r="IM33" s="129"/>
      <c r="IN33" s="129"/>
      <c r="IO33" s="129"/>
      <c r="IP33" s="129"/>
      <c r="IQ33" s="129"/>
      <c r="IR33" s="129"/>
      <c r="IS33" s="129"/>
      <c r="IT33" s="129"/>
      <c r="IU33" s="129"/>
      <c r="IV33" s="129"/>
      <c r="IW33" s="129"/>
      <c r="IX33" s="129"/>
      <c r="IY33" s="130"/>
      <c r="IZ33" s="128">
        <f>データ!BI7</f>
        <v>79.099999999999994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81.099999999999994</v>
      </c>
      <c r="KG33" s="129"/>
      <c r="KH33" s="129"/>
      <c r="KI33" s="129"/>
      <c r="KJ33" s="129"/>
      <c r="KK33" s="129"/>
      <c r="KL33" s="129"/>
      <c r="KM33" s="129"/>
      <c r="KN33" s="129"/>
      <c r="KO33" s="129"/>
      <c r="KP33" s="129"/>
      <c r="KQ33" s="129"/>
      <c r="KR33" s="129"/>
      <c r="KS33" s="129"/>
      <c r="KT33" s="130"/>
      <c r="KU33" s="128">
        <f>データ!BQ7</f>
        <v>65.900000000000006</v>
      </c>
      <c r="KV33" s="129"/>
      <c r="KW33" s="129"/>
      <c r="KX33" s="129"/>
      <c r="KY33" s="129"/>
      <c r="KZ33" s="129"/>
      <c r="LA33" s="129"/>
      <c r="LB33" s="129"/>
      <c r="LC33" s="129"/>
      <c r="LD33" s="129"/>
      <c r="LE33" s="129"/>
      <c r="LF33" s="129"/>
      <c r="LG33" s="129"/>
      <c r="LH33" s="129"/>
      <c r="LI33" s="130"/>
      <c r="LJ33" s="128">
        <f>データ!BR7</f>
        <v>57.6</v>
      </c>
      <c r="LK33" s="129"/>
      <c r="LL33" s="129"/>
      <c r="LM33" s="129"/>
      <c r="LN33" s="129"/>
      <c r="LO33" s="129"/>
      <c r="LP33" s="129"/>
      <c r="LQ33" s="129"/>
      <c r="LR33" s="129"/>
      <c r="LS33" s="129"/>
      <c r="LT33" s="129"/>
      <c r="LU33" s="129"/>
      <c r="LV33" s="129"/>
      <c r="LW33" s="129"/>
      <c r="LX33" s="130"/>
      <c r="LY33" s="128">
        <f>データ!BS7</f>
        <v>61.4</v>
      </c>
      <c r="LZ33" s="129"/>
      <c r="MA33" s="129"/>
      <c r="MB33" s="129"/>
      <c r="MC33" s="129"/>
      <c r="MD33" s="129"/>
      <c r="ME33" s="129"/>
      <c r="MF33" s="129"/>
      <c r="MG33" s="129"/>
      <c r="MH33" s="129"/>
      <c r="MI33" s="129"/>
      <c r="MJ33" s="129"/>
      <c r="MK33" s="129"/>
      <c r="ML33" s="129"/>
      <c r="MM33" s="130"/>
      <c r="MN33" s="128">
        <f>データ!BT7</f>
        <v>72.2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184</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64776</v>
      </c>
      <c r="Q55" s="150"/>
      <c r="R55" s="150"/>
      <c r="S55" s="150"/>
      <c r="T55" s="150"/>
      <c r="U55" s="150"/>
      <c r="V55" s="150"/>
      <c r="W55" s="150"/>
      <c r="X55" s="150"/>
      <c r="Y55" s="150"/>
      <c r="Z55" s="150"/>
      <c r="AA55" s="150"/>
      <c r="AB55" s="150"/>
      <c r="AC55" s="150"/>
      <c r="AD55" s="151"/>
      <c r="AE55" s="149">
        <f>データ!CB7</f>
        <v>71921</v>
      </c>
      <c r="AF55" s="150"/>
      <c r="AG55" s="150"/>
      <c r="AH55" s="150"/>
      <c r="AI55" s="150"/>
      <c r="AJ55" s="150"/>
      <c r="AK55" s="150"/>
      <c r="AL55" s="150"/>
      <c r="AM55" s="150"/>
      <c r="AN55" s="150"/>
      <c r="AO55" s="150"/>
      <c r="AP55" s="150"/>
      <c r="AQ55" s="150"/>
      <c r="AR55" s="150"/>
      <c r="AS55" s="151"/>
      <c r="AT55" s="149">
        <f>データ!CC7</f>
        <v>81852</v>
      </c>
      <c r="AU55" s="150"/>
      <c r="AV55" s="150"/>
      <c r="AW55" s="150"/>
      <c r="AX55" s="150"/>
      <c r="AY55" s="150"/>
      <c r="AZ55" s="150"/>
      <c r="BA55" s="150"/>
      <c r="BB55" s="150"/>
      <c r="BC55" s="150"/>
      <c r="BD55" s="150"/>
      <c r="BE55" s="150"/>
      <c r="BF55" s="150"/>
      <c r="BG55" s="150"/>
      <c r="BH55" s="151"/>
      <c r="BI55" s="149">
        <f>データ!CD7</f>
        <v>81068</v>
      </c>
      <c r="BJ55" s="150"/>
      <c r="BK55" s="150"/>
      <c r="BL55" s="150"/>
      <c r="BM55" s="150"/>
      <c r="BN55" s="150"/>
      <c r="BO55" s="150"/>
      <c r="BP55" s="150"/>
      <c r="BQ55" s="150"/>
      <c r="BR55" s="150"/>
      <c r="BS55" s="150"/>
      <c r="BT55" s="150"/>
      <c r="BU55" s="150"/>
      <c r="BV55" s="150"/>
      <c r="BW55" s="151"/>
      <c r="BX55" s="149">
        <f>データ!CE7</f>
        <v>76435</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11935</v>
      </c>
      <c r="DE55" s="150"/>
      <c r="DF55" s="150"/>
      <c r="DG55" s="150"/>
      <c r="DH55" s="150"/>
      <c r="DI55" s="150"/>
      <c r="DJ55" s="150"/>
      <c r="DK55" s="150"/>
      <c r="DL55" s="150"/>
      <c r="DM55" s="150"/>
      <c r="DN55" s="150"/>
      <c r="DO55" s="150"/>
      <c r="DP55" s="150"/>
      <c r="DQ55" s="150"/>
      <c r="DR55" s="151"/>
      <c r="DS55" s="149">
        <f>データ!CM7</f>
        <v>11837</v>
      </c>
      <c r="DT55" s="150"/>
      <c r="DU55" s="150"/>
      <c r="DV55" s="150"/>
      <c r="DW55" s="150"/>
      <c r="DX55" s="150"/>
      <c r="DY55" s="150"/>
      <c r="DZ55" s="150"/>
      <c r="EA55" s="150"/>
      <c r="EB55" s="150"/>
      <c r="EC55" s="150"/>
      <c r="ED55" s="150"/>
      <c r="EE55" s="150"/>
      <c r="EF55" s="150"/>
      <c r="EG55" s="151"/>
      <c r="EH55" s="149">
        <f>データ!CN7</f>
        <v>11718</v>
      </c>
      <c r="EI55" s="150"/>
      <c r="EJ55" s="150"/>
      <c r="EK55" s="150"/>
      <c r="EL55" s="150"/>
      <c r="EM55" s="150"/>
      <c r="EN55" s="150"/>
      <c r="EO55" s="150"/>
      <c r="EP55" s="150"/>
      <c r="EQ55" s="150"/>
      <c r="ER55" s="150"/>
      <c r="ES55" s="150"/>
      <c r="ET55" s="150"/>
      <c r="EU55" s="150"/>
      <c r="EV55" s="151"/>
      <c r="EW55" s="149">
        <f>データ!CO7</f>
        <v>12586</v>
      </c>
      <c r="EX55" s="150"/>
      <c r="EY55" s="150"/>
      <c r="EZ55" s="150"/>
      <c r="FA55" s="150"/>
      <c r="FB55" s="150"/>
      <c r="FC55" s="150"/>
      <c r="FD55" s="150"/>
      <c r="FE55" s="150"/>
      <c r="FF55" s="150"/>
      <c r="FG55" s="150"/>
      <c r="FH55" s="150"/>
      <c r="FI55" s="150"/>
      <c r="FJ55" s="150"/>
      <c r="FK55" s="151"/>
      <c r="FL55" s="149">
        <f>データ!CP7</f>
        <v>14697</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54.3</v>
      </c>
      <c r="GS55" s="129"/>
      <c r="GT55" s="129"/>
      <c r="GU55" s="129"/>
      <c r="GV55" s="129"/>
      <c r="GW55" s="129"/>
      <c r="GX55" s="129"/>
      <c r="GY55" s="129"/>
      <c r="GZ55" s="129"/>
      <c r="HA55" s="129"/>
      <c r="HB55" s="129"/>
      <c r="HC55" s="129"/>
      <c r="HD55" s="129"/>
      <c r="HE55" s="129"/>
      <c r="HF55" s="130"/>
      <c r="HG55" s="128">
        <f>データ!CX7</f>
        <v>46.5</v>
      </c>
      <c r="HH55" s="129"/>
      <c r="HI55" s="129"/>
      <c r="HJ55" s="129"/>
      <c r="HK55" s="129"/>
      <c r="HL55" s="129"/>
      <c r="HM55" s="129"/>
      <c r="HN55" s="129"/>
      <c r="HO55" s="129"/>
      <c r="HP55" s="129"/>
      <c r="HQ55" s="129"/>
      <c r="HR55" s="129"/>
      <c r="HS55" s="129"/>
      <c r="HT55" s="129"/>
      <c r="HU55" s="130"/>
      <c r="HV55" s="128">
        <f>データ!CY7</f>
        <v>43.6</v>
      </c>
      <c r="HW55" s="129"/>
      <c r="HX55" s="129"/>
      <c r="HY55" s="129"/>
      <c r="HZ55" s="129"/>
      <c r="IA55" s="129"/>
      <c r="IB55" s="129"/>
      <c r="IC55" s="129"/>
      <c r="ID55" s="129"/>
      <c r="IE55" s="129"/>
      <c r="IF55" s="129"/>
      <c r="IG55" s="129"/>
      <c r="IH55" s="129"/>
      <c r="II55" s="129"/>
      <c r="IJ55" s="130"/>
      <c r="IK55" s="128">
        <f>データ!CZ7</f>
        <v>47.2</v>
      </c>
      <c r="IL55" s="129"/>
      <c r="IM55" s="129"/>
      <c r="IN55" s="129"/>
      <c r="IO55" s="129"/>
      <c r="IP55" s="129"/>
      <c r="IQ55" s="129"/>
      <c r="IR55" s="129"/>
      <c r="IS55" s="129"/>
      <c r="IT55" s="129"/>
      <c r="IU55" s="129"/>
      <c r="IV55" s="129"/>
      <c r="IW55" s="129"/>
      <c r="IX55" s="129"/>
      <c r="IY55" s="130"/>
      <c r="IZ55" s="128">
        <f>データ!DA7</f>
        <v>59.3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23.4</v>
      </c>
      <c r="KG55" s="129"/>
      <c r="KH55" s="129"/>
      <c r="KI55" s="129"/>
      <c r="KJ55" s="129"/>
      <c r="KK55" s="129"/>
      <c r="KL55" s="129"/>
      <c r="KM55" s="129"/>
      <c r="KN55" s="129"/>
      <c r="KO55" s="129"/>
      <c r="KP55" s="129"/>
      <c r="KQ55" s="129"/>
      <c r="KR55" s="129"/>
      <c r="KS55" s="129"/>
      <c r="KT55" s="130"/>
      <c r="KU55" s="128">
        <f>データ!DI7</f>
        <v>17.399999999999999</v>
      </c>
      <c r="KV55" s="129"/>
      <c r="KW55" s="129"/>
      <c r="KX55" s="129"/>
      <c r="KY55" s="129"/>
      <c r="KZ55" s="129"/>
      <c r="LA55" s="129"/>
      <c r="LB55" s="129"/>
      <c r="LC55" s="129"/>
      <c r="LD55" s="129"/>
      <c r="LE55" s="129"/>
      <c r="LF55" s="129"/>
      <c r="LG55" s="129"/>
      <c r="LH55" s="129"/>
      <c r="LI55" s="130"/>
      <c r="LJ55" s="128">
        <f>データ!DJ7</f>
        <v>15.9</v>
      </c>
      <c r="LK55" s="129"/>
      <c r="LL55" s="129"/>
      <c r="LM55" s="129"/>
      <c r="LN55" s="129"/>
      <c r="LO55" s="129"/>
      <c r="LP55" s="129"/>
      <c r="LQ55" s="129"/>
      <c r="LR55" s="129"/>
      <c r="LS55" s="129"/>
      <c r="LT55" s="129"/>
      <c r="LU55" s="129"/>
      <c r="LV55" s="129"/>
      <c r="LW55" s="129"/>
      <c r="LX55" s="130"/>
      <c r="LY55" s="128">
        <f>データ!DK7</f>
        <v>18.399999999999999</v>
      </c>
      <c r="LZ55" s="129"/>
      <c r="MA55" s="129"/>
      <c r="MB55" s="129"/>
      <c r="MC55" s="129"/>
      <c r="MD55" s="129"/>
      <c r="ME55" s="129"/>
      <c r="MF55" s="129"/>
      <c r="MG55" s="129"/>
      <c r="MH55" s="129"/>
      <c r="MI55" s="129"/>
      <c r="MJ55" s="129"/>
      <c r="MK55" s="129"/>
      <c r="ML55" s="129"/>
      <c r="MM55" s="130"/>
      <c r="MN55" s="128">
        <f>データ!DL7</f>
        <v>23.9</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53523</v>
      </c>
      <c r="Q56" s="150"/>
      <c r="R56" s="150"/>
      <c r="S56" s="150"/>
      <c r="T56" s="150"/>
      <c r="U56" s="150"/>
      <c r="V56" s="150"/>
      <c r="W56" s="150"/>
      <c r="X56" s="150"/>
      <c r="Y56" s="150"/>
      <c r="Z56" s="150"/>
      <c r="AA56" s="150"/>
      <c r="AB56" s="150"/>
      <c r="AC56" s="150"/>
      <c r="AD56" s="151"/>
      <c r="AE56" s="149">
        <f>データ!CG7</f>
        <v>57368</v>
      </c>
      <c r="AF56" s="150"/>
      <c r="AG56" s="150"/>
      <c r="AH56" s="150"/>
      <c r="AI56" s="150"/>
      <c r="AJ56" s="150"/>
      <c r="AK56" s="150"/>
      <c r="AL56" s="150"/>
      <c r="AM56" s="150"/>
      <c r="AN56" s="150"/>
      <c r="AO56" s="150"/>
      <c r="AP56" s="150"/>
      <c r="AQ56" s="150"/>
      <c r="AR56" s="150"/>
      <c r="AS56" s="151"/>
      <c r="AT56" s="149">
        <f>データ!CH7</f>
        <v>59838</v>
      </c>
      <c r="AU56" s="150"/>
      <c r="AV56" s="150"/>
      <c r="AW56" s="150"/>
      <c r="AX56" s="150"/>
      <c r="AY56" s="150"/>
      <c r="AZ56" s="150"/>
      <c r="BA56" s="150"/>
      <c r="BB56" s="150"/>
      <c r="BC56" s="150"/>
      <c r="BD56" s="150"/>
      <c r="BE56" s="150"/>
      <c r="BF56" s="150"/>
      <c r="BG56" s="150"/>
      <c r="BH56" s="151"/>
      <c r="BI56" s="149">
        <f>データ!CI7</f>
        <v>62697</v>
      </c>
      <c r="BJ56" s="150"/>
      <c r="BK56" s="150"/>
      <c r="BL56" s="150"/>
      <c r="BM56" s="150"/>
      <c r="BN56" s="150"/>
      <c r="BO56" s="150"/>
      <c r="BP56" s="150"/>
      <c r="BQ56" s="150"/>
      <c r="BR56" s="150"/>
      <c r="BS56" s="150"/>
      <c r="BT56" s="150"/>
      <c r="BU56" s="150"/>
      <c r="BV56" s="150"/>
      <c r="BW56" s="151"/>
      <c r="BX56" s="149">
        <f>データ!CJ7</f>
        <v>62059</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15111</v>
      </c>
      <c r="DE56" s="150"/>
      <c r="DF56" s="150"/>
      <c r="DG56" s="150"/>
      <c r="DH56" s="150"/>
      <c r="DI56" s="150"/>
      <c r="DJ56" s="150"/>
      <c r="DK56" s="150"/>
      <c r="DL56" s="150"/>
      <c r="DM56" s="150"/>
      <c r="DN56" s="150"/>
      <c r="DO56" s="150"/>
      <c r="DP56" s="150"/>
      <c r="DQ56" s="150"/>
      <c r="DR56" s="151"/>
      <c r="DS56" s="149">
        <f>データ!CR7</f>
        <v>15986</v>
      </c>
      <c r="DT56" s="150"/>
      <c r="DU56" s="150"/>
      <c r="DV56" s="150"/>
      <c r="DW56" s="150"/>
      <c r="DX56" s="150"/>
      <c r="DY56" s="150"/>
      <c r="DZ56" s="150"/>
      <c r="EA56" s="150"/>
      <c r="EB56" s="150"/>
      <c r="EC56" s="150"/>
      <c r="ED56" s="150"/>
      <c r="EE56" s="150"/>
      <c r="EF56" s="150"/>
      <c r="EG56" s="151"/>
      <c r="EH56" s="149">
        <f>データ!CS7</f>
        <v>16421</v>
      </c>
      <c r="EI56" s="150"/>
      <c r="EJ56" s="150"/>
      <c r="EK56" s="150"/>
      <c r="EL56" s="150"/>
      <c r="EM56" s="150"/>
      <c r="EN56" s="150"/>
      <c r="EO56" s="150"/>
      <c r="EP56" s="150"/>
      <c r="EQ56" s="150"/>
      <c r="ER56" s="150"/>
      <c r="ES56" s="150"/>
      <c r="ET56" s="150"/>
      <c r="EU56" s="150"/>
      <c r="EV56" s="151"/>
      <c r="EW56" s="149">
        <f>データ!CT7</f>
        <v>17279</v>
      </c>
      <c r="EX56" s="150"/>
      <c r="EY56" s="150"/>
      <c r="EZ56" s="150"/>
      <c r="FA56" s="150"/>
      <c r="FB56" s="150"/>
      <c r="FC56" s="150"/>
      <c r="FD56" s="150"/>
      <c r="FE56" s="150"/>
      <c r="FF56" s="150"/>
      <c r="FG56" s="150"/>
      <c r="FH56" s="150"/>
      <c r="FI56" s="150"/>
      <c r="FJ56" s="150"/>
      <c r="FK56" s="151"/>
      <c r="FL56" s="149">
        <f>データ!CU7</f>
        <v>17851</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185</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55.8</v>
      </c>
      <c r="Q79" s="129"/>
      <c r="R79" s="129"/>
      <c r="S79" s="129"/>
      <c r="T79" s="129"/>
      <c r="U79" s="129"/>
      <c r="V79" s="129"/>
      <c r="W79" s="129"/>
      <c r="X79" s="129"/>
      <c r="Y79" s="129"/>
      <c r="Z79" s="129"/>
      <c r="AA79" s="129"/>
      <c r="AB79" s="129"/>
      <c r="AC79" s="129"/>
      <c r="AD79" s="130"/>
      <c r="AE79" s="128">
        <f>データ!DT7</f>
        <v>31</v>
      </c>
      <c r="AF79" s="129"/>
      <c r="AG79" s="129"/>
      <c r="AH79" s="129"/>
      <c r="AI79" s="129"/>
      <c r="AJ79" s="129"/>
      <c r="AK79" s="129"/>
      <c r="AL79" s="129"/>
      <c r="AM79" s="129"/>
      <c r="AN79" s="129"/>
      <c r="AO79" s="129"/>
      <c r="AP79" s="129"/>
      <c r="AQ79" s="129"/>
      <c r="AR79" s="129"/>
      <c r="AS79" s="130"/>
      <c r="AT79" s="128">
        <f>データ!DU7</f>
        <v>9.6999999999999993</v>
      </c>
      <c r="AU79" s="129"/>
      <c r="AV79" s="129"/>
      <c r="AW79" s="129"/>
      <c r="AX79" s="129"/>
      <c r="AY79" s="129"/>
      <c r="AZ79" s="129"/>
      <c r="BA79" s="129"/>
      <c r="BB79" s="129"/>
      <c r="BC79" s="129"/>
      <c r="BD79" s="129"/>
      <c r="BE79" s="129"/>
      <c r="BF79" s="129"/>
      <c r="BG79" s="129"/>
      <c r="BH79" s="130"/>
      <c r="BI79" s="128">
        <f>データ!DV7</f>
        <v>0.5</v>
      </c>
      <c r="BJ79" s="129"/>
      <c r="BK79" s="129"/>
      <c r="BL79" s="129"/>
      <c r="BM79" s="129"/>
      <c r="BN79" s="129"/>
      <c r="BO79" s="129"/>
      <c r="BP79" s="129"/>
      <c r="BQ79" s="129"/>
      <c r="BR79" s="129"/>
      <c r="BS79" s="129"/>
      <c r="BT79" s="129"/>
      <c r="BU79" s="129"/>
      <c r="BV79" s="129"/>
      <c r="BW79" s="130"/>
      <c r="BX79" s="128">
        <f>データ!DW7</f>
        <v>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51.2</v>
      </c>
      <c r="DH79" s="129"/>
      <c r="DI79" s="129"/>
      <c r="DJ79" s="129"/>
      <c r="DK79" s="129"/>
      <c r="DL79" s="129"/>
      <c r="DM79" s="129"/>
      <c r="DN79" s="129"/>
      <c r="DO79" s="129"/>
      <c r="DP79" s="129"/>
      <c r="DQ79" s="129"/>
      <c r="DR79" s="129"/>
      <c r="DS79" s="129"/>
      <c r="DT79" s="129"/>
      <c r="DU79" s="130"/>
      <c r="DV79" s="128">
        <f>データ!EE7</f>
        <v>48.9</v>
      </c>
      <c r="DW79" s="129"/>
      <c r="DX79" s="129"/>
      <c r="DY79" s="129"/>
      <c r="DZ79" s="129"/>
      <c r="EA79" s="129"/>
      <c r="EB79" s="129"/>
      <c r="EC79" s="129"/>
      <c r="ED79" s="129"/>
      <c r="EE79" s="129"/>
      <c r="EF79" s="129"/>
      <c r="EG79" s="129"/>
      <c r="EH79" s="129"/>
      <c r="EI79" s="129"/>
      <c r="EJ79" s="130"/>
      <c r="EK79" s="128">
        <f>データ!EF7</f>
        <v>49.7</v>
      </c>
      <c r="EL79" s="129"/>
      <c r="EM79" s="129"/>
      <c r="EN79" s="129"/>
      <c r="EO79" s="129"/>
      <c r="EP79" s="129"/>
      <c r="EQ79" s="129"/>
      <c r="ER79" s="129"/>
      <c r="ES79" s="129"/>
      <c r="ET79" s="129"/>
      <c r="EU79" s="129"/>
      <c r="EV79" s="129"/>
      <c r="EW79" s="129"/>
      <c r="EX79" s="129"/>
      <c r="EY79" s="130"/>
      <c r="EZ79" s="128">
        <f>データ!EG7</f>
        <v>49.9</v>
      </c>
      <c r="FA79" s="129"/>
      <c r="FB79" s="129"/>
      <c r="FC79" s="129"/>
      <c r="FD79" s="129"/>
      <c r="FE79" s="129"/>
      <c r="FF79" s="129"/>
      <c r="FG79" s="129"/>
      <c r="FH79" s="129"/>
      <c r="FI79" s="129"/>
      <c r="FJ79" s="129"/>
      <c r="FK79" s="129"/>
      <c r="FL79" s="129"/>
      <c r="FM79" s="129"/>
      <c r="FN79" s="130"/>
      <c r="FO79" s="128">
        <f>データ!EH7</f>
        <v>52.8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61.1</v>
      </c>
      <c r="GU79" s="129"/>
      <c r="GV79" s="129"/>
      <c r="GW79" s="129"/>
      <c r="GX79" s="129"/>
      <c r="GY79" s="129"/>
      <c r="GZ79" s="129"/>
      <c r="HA79" s="129"/>
      <c r="HB79" s="129"/>
      <c r="HC79" s="129"/>
      <c r="HD79" s="129"/>
      <c r="HE79" s="129"/>
      <c r="HF79" s="129"/>
      <c r="HG79" s="129"/>
      <c r="HH79" s="130"/>
      <c r="HI79" s="128">
        <f>データ!EP7</f>
        <v>52.6</v>
      </c>
      <c r="HJ79" s="129"/>
      <c r="HK79" s="129"/>
      <c r="HL79" s="129"/>
      <c r="HM79" s="129"/>
      <c r="HN79" s="129"/>
      <c r="HO79" s="129"/>
      <c r="HP79" s="129"/>
      <c r="HQ79" s="129"/>
      <c r="HR79" s="129"/>
      <c r="HS79" s="129"/>
      <c r="HT79" s="129"/>
      <c r="HU79" s="129"/>
      <c r="HV79" s="129"/>
      <c r="HW79" s="130"/>
      <c r="HX79" s="128">
        <f>データ!EQ7</f>
        <v>53.1</v>
      </c>
      <c r="HY79" s="129"/>
      <c r="HZ79" s="129"/>
      <c r="IA79" s="129"/>
      <c r="IB79" s="129"/>
      <c r="IC79" s="129"/>
      <c r="ID79" s="129"/>
      <c r="IE79" s="129"/>
      <c r="IF79" s="129"/>
      <c r="IG79" s="129"/>
      <c r="IH79" s="129"/>
      <c r="II79" s="129"/>
      <c r="IJ79" s="129"/>
      <c r="IK79" s="129"/>
      <c r="IL79" s="130"/>
      <c r="IM79" s="128">
        <f>データ!ER7</f>
        <v>50.2</v>
      </c>
      <c r="IN79" s="129"/>
      <c r="IO79" s="129"/>
      <c r="IP79" s="129"/>
      <c r="IQ79" s="129"/>
      <c r="IR79" s="129"/>
      <c r="IS79" s="129"/>
      <c r="IT79" s="129"/>
      <c r="IU79" s="129"/>
      <c r="IV79" s="129"/>
      <c r="IW79" s="129"/>
      <c r="IX79" s="129"/>
      <c r="IY79" s="129"/>
      <c r="IZ79" s="129"/>
      <c r="JA79" s="130"/>
      <c r="JB79" s="128">
        <f>データ!ES7</f>
        <v>60.2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19840963</v>
      </c>
      <c r="KH79" s="150"/>
      <c r="KI79" s="150"/>
      <c r="KJ79" s="150"/>
      <c r="KK79" s="150"/>
      <c r="KL79" s="150"/>
      <c r="KM79" s="150"/>
      <c r="KN79" s="150"/>
      <c r="KO79" s="150"/>
      <c r="KP79" s="150"/>
      <c r="KQ79" s="150"/>
      <c r="KR79" s="150"/>
      <c r="KS79" s="150"/>
      <c r="KT79" s="150"/>
      <c r="KU79" s="151"/>
      <c r="KV79" s="149">
        <f>データ!FA7</f>
        <v>22910770</v>
      </c>
      <c r="KW79" s="150"/>
      <c r="KX79" s="150"/>
      <c r="KY79" s="150"/>
      <c r="KZ79" s="150"/>
      <c r="LA79" s="150"/>
      <c r="LB79" s="150"/>
      <c r="LC79" s="150"/>
      <c r="LD79" s="150"/>
      <c r="LE79" s="150"/>
      <c r="LF79" s="150"/>
      <c r="LG79" s="150"/>
      <c r="LH79" s="150"/>
      <c r="LI79" s="150"/>
      <c r="LJ79" s="151"/>
      <c r="LK79" s="149">
        <f>データ!FB7</f>
        <v>25374173</v>
      </c>
      <c r="LL79" s="150"/>
      <c r="LM79" s="150"/>
      <c r="LN79" s="150"/>
      <c r="LO79" s="150"/>
      <c r="LP79" s="150"/>
      <c r="LQ79" s="150"/>
      <c r="LR79" s="150"/>
      <c r="LS79" s="150"/>
      <c r="LT79" s="150"/>
      <c r="LU79" s="150"/>
      <c r="LV79" s="150"/>
      <c r="LW79" s="150"/>
      <c r="LX79" s="150"/>
      <c r="LY79" s="151"/>
      <c r="LZ79" s="149">
        <f>データ!FC7</f>
        <v>27199147</v>
      </c>
      <c r="MA79" s="150"/>
      <c r="MB79" s="150"/>
      <c r="MC79" s="150"/>
      <c r="MD79" s="150"/>
      <c r="ME79" s="150"/>
      <c r="MF79" s="150"/>
      <c r="MG79" s="150"/>
      <c r="MH79" s="150"/>
      <c r="MI79" s="150"/>
      <c r="MJ79" s="150"/>
      <c r="MK79" s="150"/>
      <c r="ML79" s="150"/>
      <c r="MM79" s="150"/>
      <c r="MN79" s="151"/>
      <c r="MO79" s="149">
        <f>データ!FD7</f>
        <v>30041073</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49696718</v>
      </c>
      <c r="KH80" s="150"/>
      <c r="KI80" s="150"/>
      <c r="KJ80" s="150"/>
      <c r="KK80" s="150"/>
      <c r="KL80" s="150"/>
      <c r="KM80" s="150"/>
      <c r="KN80" s="150"/>
      <c r="KO80" s="150"/>
      <c r="KP80" s="150"/>
      <c r="KQ80" s="150"/>
      <c r="KR80" s="150"/>
      <c r="KS80" s="150"/>
      <c r="KT80" s="150"/>
      <c r="KU80" s="151"/>
      <c r="KV80" s="149">
        <f>データ!FF7</f>
        <v>50234873</v>
      </c>
      <c r="KW80" s="150"/>
      <c r="KX80" s="150"/>
      <c r="KY80" s="150"/>
      <c r="KZ80" s="150"/>
      <c r="LA80" s="150"/>
      <c r="LB80" s="150"/>
      <c r="LC80" s="150"/>
      <c r="LD80" s="150"/>
      <c r="LE80" s="150"/>
      <c r="LF80" s="150"/>
      <c r="LG80" s="150"/>
      <c r="LH80" s="150"/>
      <c r="LI80" s="150"/>
      <c r="LJ80" s="151"/>
      <c r="LK80" s="149">
        <f>データ!FG7</f>
        <v>50294422</v>
      </c>
      <c r="LL80" s="150"/>
      <c r="LM80" s="150"/>
      <c r="LN80" s="150"/>
      <c r="LO80" s="150"/>
      <c r="LP80" s="150"/>
      <c r="LQ80" s="150"/>
      <c r="LR80" s="150"/>
      <c r="LS80" s="150"/>
      <c r="LT80" s="150"/>
      <c r="LU80" s="150"/>
      <c r="LV80" s="150"/>
      <c r="LW80" s="150"/>
      <c r="LX80" s="150"/>
      <c r="LY80" s="151"/>
      <c r="LZ80" s="149">
        <f>データ!FH7</f>
        <v>49693831</v>
      </c>
      <c r="MA80" s="150"/>
      <c r="MB80" s="150"/>
      <c r="MC80" s="150"/>
      <c r="MD80" s="150"/>
      <c r="ME80" s="150"/>
      <c r="MF80" s="150"/>
      <c r="MG80" s="150"/>
      <c r="MH80" s="150"/>
      <c r="MI80" s="150"/>
      <c r="MJ80" s="150"/>
      <c r="MK80" s="150"/>
      <c r="ML80" s="150"/>
      <c r="MM80" s="150"/>
      <c r="MN80" s="151"/>
      <c r="MO80" s="149">
        <f>データ!FI7</f>
        <v>50513249</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puYHreiXsv78pysDi7I+mPNnnZYLWvG/ZsU2Hxvk6MfmJ3Axw2g8DOLByRPe/AHo+J1SQhQjCsqsVNZSC4pnw==" saltValue="PHGe1XjpCBVo4btUlL7e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157</v>
      </c>
      <c r="BF5" s="49" t="s">
        <v>160</v>
      </c>
      <c r="BG5" s="49" t="s">
        <v>148</v>
      </c>
      <c r="BH5" s="49" t="s">
        <v>149</v>
      </c>
      <c r="BI5" s="49" t="s">
        <v>150</v>
      </c>
      <c r="BJ5" s="49" t="s">
        <v>151</v>
      </c>
      <c r="BK5" s="49" t="s">
        <v>152</v>
      </c>
      <c r="BL5" s="49" t="s">
        <v>153</v>
      </c>
      <c r="BM5" s="49" t="s">
        <v>154</v>
      </c>
      <c r="BN5" s="49" t="s">
        <v>155</v>
      </c>
      <c r="BO5" s="49" t="s">
        <v>156</v>
      </c>
      <c r="BP5" s="49" t="s">
        <v>157</v>
      </c>
      <c r="BQ5" s="49" t="s">
        <v>147</v>
      </c>
      <c r="BR5" s="49" t="s">
        <v>158</v>
      </c>
      <c r="BS5" s="49" t="s">
        <v>159</v>
      </c>
      <c r="BT5" s="49" t="s">
        <v>150</v>
      </c>
      <c r="BU5" s="49" t="s">
        <v>151</v>
      </c>
      <c r="BV5" s="49" t="s">
        <v>152</v>
      </c>
      <c r="BW5" s="49" t="s">
        <v>153</v>
      </c>
      <c r="BX5" s="49" t="s">
        <v>154</v>
      </c>
      <c r="BY5" s="49" t="s">
        <v>155</v>
      </c>
      <c r="BZ5" s="49" t="s">
        <v>156</v>
      </c>
      <c r="CA5" s="49" t="s">
        <v>157</v>
      </c>
      <c r="CB5" s="49" t="s">
        <v>147</v>
      </c>
      <c r="CC5" s="49" t="s">
        <v>158</v>
      </c>
      <c r="CD5" s="49" t="s">
        <v>159</v>
      </c>
      <c r="CE5" s="49" t="s">
        <v>150</v>
      </c>
      <c r="CF5" s="49" t="s">
        <v>151</v>
      </c>
      <c r="CG5" s="49" t="s">
        <v>152</v>
      </c>
      <c r="CH5" s="49" t="s">
        <v>153</v>
      </c>
      <c r="CI5" s="49" t="s">
        <v>154</v>
      </c>
      <c r="CJ5" s="49" t="s">
        <v>155</v>
      </c>
      <c r="CK5" s="49" t="s">
        <v>156</v>
      </c>
      <c r="CL5" s="49" t="s">
        <v>157</v>
      </c>
      <c r="CM5" s="49" t="s">
        <v>147</v>
      </c>
      <c r="CN5" s="49" t="s">
        <v>158</v>
      </c>
      <c r="CO5" s="49" t="s">
        <v>159</v>
      </c>
      <c r="CP5" s="49" t="s">
        <v>161</v>
      </c>
      <c r="CQ5" s="49" t="s">
        <v>151</v>
      </c>
      <c r="CR5" s="49" t="s">
        <v>152</v>
      </c>
      <c r="CS5" s="49" t="s">
        <v>153</v>
      </c>
      <c r="CT5" s="49" t="s">
        <v>154</v>
      </c>
      <c r="CU5" s="49" t="s">
        <v>155</v>
      </c>
      <c r="CV5" s="49" t="s">
        <v>156</v>
      </c>
      <c r="CW5" s="49" t="s">
        <v>157</v>
      </c>
      <c r="CX5" s="49" t="s">
        <v>147</v>
      </c>
      <c r="CY5" s="49" t="s">
        <v>158</v>
      </c>
      <c r="CZ5" s="49" t="s">
        <v>159</v>
      </c>
      <c r="DA5" s="49" t="s">
        <v>150</v>
      </c>
      <c r="DB5" s="49" t="s">
        <v>151</v>
      </c>
      <c r="DC5" s="49" t="s">
        <v>152</v>
      </c>
      <c r="DD5" s="49" t="s">
        <v>153</v>
      </c>
      <c r="DE5" s="49" t="s">
        <v>154</v>
      </c>
      <c r="DF5" s="49" t="s">
        <v>155</v>
      </c>
      <c r="DG5" s="49" t="s">
        <v>156</v>
      </c>
      <c r="DH5" s="49" t="s">
        <v>157</v>
      </c>
      <c r="DI5" s="49" t="s">
        <v>147</v>
      </c>
      <c r="DJ5" s="49" t="s">
        <v>158</v>
      </c>
      <c r="DK5" s="49" t="s">
        <v>159</v>
      </c>
      <c r="DL5" s="49" t="s">
        <v>161</v>
      </c>
      <c r="DM5" s="49" t="s">
        <v>151</v>
      </c>
      <c r="DN5" s="49" t="s">
        <v>152</v>
      </c>
      <c r="DO5" s="49" t="s">
        <v>153</v>
      </c>
      <c r="DP5" s="49" t="s">
        <v>154</v>
      </c>
      <c r="DQ5" s="49" t="s">
        <v>155</v>
      </c>
      <c r="DR5" s="49" t="s">
        <v>156</v>
      </c>
      <c r="DS5" s="49" t="s">
        <v>157</v>
      </c>
      <c r="DT5" s="49" t="s">
        <v>147</v>
      </c>
      <c r="DU5" s="49" t="s">
        <v>148</v>
      </c>
      <c r="DV5" s="49" t="s">
        <v>159</v>
      </c>
      <c r="DW5" s="49" t="s">
        <v>150</v>
      </c>
      <c r="DX5" s="49" t="s">
        <v>151</v>
      </c>
      <c r="DY5" s="49" t="s">
        <v>152</v>
      </c>
      <c r="DZ5" s="49" t="s">
        <v>153</v>
      </c>
      <c r="EA5" s="49" t="s">
        <v>154</v>
      </c>
      <c r="EB5" s="49" t="s">
        <v>155</v>
      </c>
      <c r="EC5" s="49" t="s">
        <v>156</v>
      </c>
      <c r="ED5" s="49" t="s">
        <v>157</v>
      </c>
      <c r="EE5" s="49" t="s">
        <v>147</v>
      </c>
      <c r="EF5" s="49" t="s">
        <v>158</v>
      </c>
      <c r="EG5" s="49" t="s">
        <v>159</v>
      </c>
      <c r="EH5" s="49" t="s">
        <v>150</v>
      </c>
      <c r="EI5" s="49" t="s">
        <v>151</v>
      </c>
      <c r="EJ5" s="49" t="s">
        <v>152</v>
      </c>
      <c r="EK5" s="49" t="s">
        <v>153</v>
      </c>
      <c r="EL5" s="49" t="s">
        <v>154</v>
      </c>
      <c r="EM5" s="49" t="s">
        <v>155</v>
      </c>
      <c r="EN5" s="49" t="s">
        <v>156</v>
      </c>
      <c r="EO5" s="49" t="s">
        <v>157</v>
      </c>
      <c r="EP5" s="49" t="s">
        <v>147</v>
      </c>
      <c r="EQ5" s="49" t="s">
        <v>158</v>
      </c>
      <c r="ER5" s="49" t="s">
        <v>149</v>
      </c>
      <c r="ES5" s="49" t="s">
        <v>161</v>
      </c>
      <c r="ET5" s="49" t="s">
        <v>151</v>
      </c>
      <c r="EU5" s="49" t="s">
        <v>152</v>
      </c>
      <c r="EV5" s="49" t="s">
        <v>153</v>
      </c>
      <c r="EW5" s="49" t="s">
        <v>154</v>
      </c>
      <c r="EX5" s="49" t="s">
        <v>155</v>
      </c>
      <c r="EY5" s="49" t="s">
        <v>162</v>
      </c>
      <c r="EZ5" s="49" t="s">
        <v>157</v>
      </c>
      <c r="FA5" s="49" t="s">
        <v>147</v>
      </c>
      <c r="FB5" s="49" t="s">
        <v>158</v>
      </c>
      <c r="FC5" s="49" t="s">
        <v>159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297500</v>
      </c>
      <c r="D6" s="50">
        <f t="shared" si="2"/>
        <v>46</v>
      </c>
      <c r="E6" s="50">
        <f t="shared" si="2"/>
        <v>6</v>
      </c>
      <c r="F6" s="50">
        <f t="shared" si="2"/>
        <v>0</v>
      </c>
      <c r="G6" s="50">
        <f t="shared" si="2"/>
        <v>2</v>
      </c>
      <c r="H6" s="164" t="str">
        <f>IF(H8&lt;&gt;I8,H8,"")&amp;IF(I8&lt;&gt;J8,I8,"")&amp;"　"&amp;J8</f>
        <v>奈良県地方独立行政法人奈良県立病院機構　奈良県西和医療センター</v>
      </c>
      <c r="I6" s="165"/>
      <c r="J6" s="166"/>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30</v>
      </c>
      <c r="R6" s="50" t="str">
        <f t="shared" si="3"/>
        <v>対象</v>
      </c>
      <c r="S6" s="50" t="str">
        <f t="shared" si="3"/>
        <v>透 I 訓</v>
      </c>
      <c r="T6" s="50" t="str">
        <f t="shared" si="3"/>
        <v>救 臨 地 輪</v>
      </c>
      <c r="U6" s="51" t="str">
        <f>U8</f>
        <v>-</v>
      </c>
      <c r="V6" s="51">
        <f>V8</f>
        <v>20558</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97.2</v>
      </c>
      <c r="AJ6" s="52">
        <f t="shared" ref="AJ6:AR6" si="5">IF(AJ8="-",NA(),AJ8)</f>
        <v>115</v>
      </c>
      <c r="AK6" s="52">
        <f t="shared" si="5"/>
        <v>122.6</v>
      </c>
      <c r="AL6" s="52">
        <f t="shared" si="5"/>
        <v>109.5</v>
      </c>
      <c r="AM6" s="52">
        <f t="shared" si="5"/>
        <v>87.6</v>
      </c>
      <c r="AN6" s="52">
        <f t="shared" si="5"/>
        <v>97</v>
      </c>
      <c r="AO6" s="52">
        <f t="shared" si="5"/>
        <v>102.4</v>
      </c>
      <c r="AP6" s="52">
        <f t="shared" si="5"/>
        <v>107.2</v>
      </c>
      <c r="AQ6" s="52">
        <f t="shared" si="5"/>
        <v>104.8</v>
      </c>
      <c r="AR6" s="52">
        <f t="shared" si="5"/>
        <v>95.8</v>
      </c>
      <c r="AS6" s="52" t="str">
        <f>IF(AS8="-","【-】","【"&amp;SUBSTITUTE(TEXT(AS8,"#,##0.0"),"-","△")&amp;"】")</f>
        <v>【96.6】</v>
      </c>
      <c r="AT6" s="52">
        <f>IF(AT8="-",NA(),AT8)</f>
        <v>93.3</v>
      </c>
      <c r="AU6" s="52">
        <f t="shared" ref="AU6:BC6" si="6">IF(AU8="-",NA(),AU8)</f>
        <v>80</v>
      </c>
      <c r="AV6" s="52">
        <f t="shared" si="6"/>
        <v>80.2</v>
      </c>
      <c r="AW6" s="52">
        <f t="shared" si="6"/>
        <v>77.3</v>
      </c>
      <c r="AX6" s="52">
        <f t="shared" si="6"/>
        <v>80.5</v>
      </c>
      <c r="AY6" s="52">
        <f t="shared" si="6"/>
        <v>89.3</v>
      </c>
      <c r="AZ6" s="52">
        <f t="shared" si="6"/>
        <v>84.1</v>
      </c>
      <c r="BA6" s="52">
        <f t="shared" si="6"/>
        <v>86.3</v>
      </c>
      <c r="BB6" s="52">
        <f t="shared" si="6"/>
        <v>86.6</v>
      </c>
      <c r="BC6" s="52">
        <f t="shared" si="6"/>
        <v>86.2</v>
      </c>
      <c r="BD6" s="52" t="str">
        <f>IF(BD8="-","【-】","【"&amp;SUBSTITUTE(TEXT(BD8,"#,##0.0"),"-","△")&amp;"】")</f>
        <v>【86.6】</v>
      </c>
      <c r="BE6" s="52">
        <f>IF(BE8="-",NA(),BE8)</f>
        <v>91.5</v>
      </c>
      <c r="BF6" s="52">
        <f t="shared" ref="BF6:BN6" si="7">IF(BF8="-",NA(),BF8)</f>
        <v>78.3</v>
      </c>
      <c r="BG6" s="52">
        <f t="shared" si="7"/>
        <v>78.599999999999994</v>
      </c>
      <c r="BH6" s="52">
        <f t="shared" si="7"/>
        <v>75.8</v>
      </c>
      <c r="BI6" s="52">
        <f t="shared" si="7"/>
        <v>79.099999999999994</v>
      </c>
      <c r="BJ6" s="52">
        <f t="shared" si="7"/>
        <v>86.5</v>
      </c>
      <c r="BK6" s="52">
        <f t="shared" si="7"/>
        <v>81.400000000000006</v>
      </c>
      <c r="BL6" s="52">
        <f t="shared" si="7"/>
        <v>83.7</v>
      </c>
      <c r="BM6" s="52">
        <f t="shared" si="7"/>
        <v>84</v>
      </c>
      <c r="BN6" s="52">
        <f t="shared" si="7"/>
        <v>83.4</v>
      </c>
      <c r="BO6" s="52" t="str">
        <f>IF(BO8="-","【-】","【"&amp;SUBSTITUTE(TEXT(BO8,"#,##0.0"),"-","△")&amp;"】")</f>
        <v>【83.9】</v>
      </c>
      <c r="BP6" s="52">
        <f>IF(BP8="-",NA(),BP8)</f>
        <v>81.099999999999994</v>
      </c>
      <c r="BQ6" s="52">
        <f t="shared" ref="BQ6:BY6" si="8">IF(BQ8="-",NA(),BQ8)</f>
        <v>65.900000000000006</v>
      </c>
      <c r="BR6" s="52">
        <f t="shared" si="8"/>
        <v>57.6</v>
      </c>
      <c r="BS6" s="52">
        <f t="shared" si="8"/>
        <v>61.4</v>
      </c>
      <c r="BT6" s="52">
        <f t="shared" si="8"/>
        <v>72.2</v>
      </c>
      <c r="BU6" s="52">
        <f t="shared" si="8"/>
        <v>74.400000000000006</v>
      </c>
      <c r="BV6" s="52">
        <f t="shared" si="8"/>
        <v>66.5</v>
      </c>
      <c r="BW6" s="52">
        <f t="shared" si="8"/>
        <v>66.8</v>
      </c>
      <c r="BX6" s="52">
        <f t="shared" si="8"/>
        <v>66.599999999999994</v>
      </c>
      <c r="BY6" s="52">
        <f t="shared" si="8"/>
        <v>68</v>
      </c>
      <c r="BZ6" s="52" t="str">
        <f>IF(BZ8="-","【-】","【"&amp;SUBSTITUTE(TEXT(BZ8,"#,##0.0"),"-","△")&amp;"】")</f>
        <v>【68.7】</v>
      </c>
      <c r="CA6" s="53">
        <f>IF(CA8="-",NA(),CA8)</f>
        <v>64776</v>
      </c>
      <c r="CB6" s="53">
        <f t="shared" ref="CB6:CJ6" si="9">IF(CB8="-",NA(),CB8)</f>
        <v>71921</v>
      </c>
      <c r="CC6" s="53">
        <f t="shared" si="9"/>
        <v>81852</v>
      </c>
      <c r="CD6" s="53">
        <f t="shared" si="9"/>
        <v>81068</v>
      </c>
      <c r="CE6" s="53">
        <f t="shared" si="9"/>
        <v>76435</v>
      </c>
      <c r="CF6" s="53">
        <f t="shared" si="9"/>
        <v>53523</v>
      </c>
      <c r="CG6" s="53">
        <f t="shared" si="9"/>
        <v>57368</v>
      </c>
      <c r="CH6" s="53">
        <f t="shared" si="9"/>
        <v>59838</v>
      </c>
      <c r="CI6" s="53">
        <f t="shared" si="9"/>
        <v>62697</v>
      </c>
      <c r="CJ6" s="53">
        <f t="shared" si="9"/>
        <v>62059</v>
      </c>
      <c r="CK6" s="52" t="str">
        <f>IF(CK8="-","【-】","【"&amp;SUBSTITUTE(TEXT(CK8,"#,##0"),"-","△")&amp;"】")</f>
        <v>【62,428】</v>
      </c>
      <c r="CL6" s="53">
        <f>IF(CL8="-",NA(),CL8)</f>
        <v>11935</v>
      </c>
      <c r="CM6" s="53">
        <f t="shared" ref="CM6:CU6" si="10">IF(CM8="-",NA(),CM8)</f>
        <v>11837</v>
      </c>
      <c r="CN6" s="53">
        <f t="shared" si="10"/>
        <v>11718</v>
      </c>
      <c r="CO6" s="53">
        <f t="shared" si="10"/>
        <v>12586</v>
      </c>
      <c r="CP6" s="53">
        <f t="shared" si="10"/>
        <v>14697</v>
      </c>
      <c r="CQ6" s="53">
        <f t="shared" si="10"/>
        <v>15111</v>
      </c>
      <c r="CR6" s="53">
        <f t="shared" si="10"/>
        <v>15986</v>
      </c>
      <c r="CS6" s="53">
        <f t="shared" si="10"/>
        <v>16421</v>
      </c>
      <c r="CT6" s="53">
        <f t="shared" si="10"/>
        <v>17279</v>
      </c>
      <c r="CU6" s="53">
        <f t="shared" si="10"/>
        <v>17851</v>
      </c>
      <c r="CV6" s="52" t="str">
        <f>IF(CV8="-","【-】","【"&amp;SUBSTITUTE(TEXT(CV8,"#,##0"),"-","△")&amp;"】")</f>
        <v>【18,236】</v>
      </c>
      <c r="CW6" s="52">
        <f>IF(CW8="-",NA(),CW8)</f>
        <v>54.3</v>
      </c>
      <c r="CX6" s="52">
        <f t="shared" ref="CX6:DF6" si="11">IF(CX8="-",NA(),CX8)</f>
        <v>46.5</v>
      </c>
      <c r="CY6" s="52">
        <f t="shared" si="11"/>
        <v>43.6</v>
      </c>
      <c r="CZ6" s="52">
        <f t="shared" si="11"/>
        <v>47.2</v>
      </c>
      <c r="DA6" s="52">
        <f t="shared" si="11"/>
        <v>59.3</v>
      </c>
      <c r="DB6" s="52">
        <f t="shared" si="11"/>
        <v>56.2</v>
      </c>
      <c r="DC6" s="52">
        <f t="shared" si="11"/>
        <v>60.8</v>
      </c>
      <c r="DD6" s="52">
        <f t="shared" si="11"/>
        <v>57.4</v>
      </c>
      <c r="DE6" s="52">
        <f t="shared" si="11"/>
        <v>55.7</v>
      </c>
      <c r="DF6" s="52">
        <f t="shared" si="11"/>
        <v>57.2</v>
      </c>
      <c r="DG6" s="52" t="str">
        <f>IF(DG8="-","【-】","【"&amp;SUBSTITUTE(TEXT(DG8,"#,##0.0"),"-","△")&amp;"】")</f>
        <v>【56.1】</v>
      </c>
      <c r="DH6" s="52">
        <f>IF(DH8="-",NA(),DH8)</f>
        <v>23.4</v>
      </c>
      <c r="DI6" s="52">
        <f t="shared" ref="DI6:DQ6" si="12">IF(DI8="-",NA(),DI8)</f>
        <v>17.399999999999999</v>
      </c>
      <c r="DJ6" s="52">
        <f t="shared" si="12"/>
        <v>15.9</v>
      </c>
      <c r="DK6" s="52">
        <f t="shared" si="12"/>
        <v>18.399999999999999</v>
      </c>
      <c r="DL6" s="52">
        <f t="shared" si="12"/>
        <v>23.9</v>
      </c>
      <c r="DM6" s="52">
        <f t="shared" si="12"/>
        <v>24.2</v>
      </c>
      <c r="DN6" s="52">
        <f t="shared" si="12"/>
        <v>24.1</v>
      </c>
      <c r="DO6" s="52">
        <f t="shared" si="12"/>
        <v>23.9</v>
      </c>
      <c r="DP6" s="52">
        <f t="shared" si="12"/>
        <v>24.4</v>
      </c>
      <c r="DQ6" s="52">
        <f t="shared" si="12"/>
        <v>25.7</v>
      </c>
      <c r="DR6" s="52" t="str">
        <f>IF(DR8="-","【-】","【"&amp;SUBSTITUTE(TEXT(DR8,"#,##0.0"),"-","△")&amp;"】")</f>
        <v>【26.4】</v>
      </c>
      <c r="DS6" s="52">
        <f>IF(DS8="-",NA(),DS8)</f>
        <v>55.8</v>
      </c>
      <c r="DT6" s="52">
        <f t="shared" ref="DT6:EB6" si="13">IF(DT8="-",NA(),DT8)</f>
        <v>31</v>
      </c>
      <c r="DU6" s="52">
        <f t="shared" si="13"/>
        <v>9.6999999999999993</v>
      </c>
      <c r="DV6" s="52">
        <f t="shared" si="13"/>
        <v>0.5</v>
      </c>
      <c r="DW6" s="52">
        <f t="shared" si="13"/>
        <v>0.9</v>
      </c>
      <c r="DX6" s="52">
        <f t="shared" si="13"/>
        <v>75.099999999999994</v>
      </c>
      <c r="DY6" s="52">
        <f t="shared" si="13"/>
        <v>83.2</v>
      </c>
      <c r="DZ6" s="52">
        <f t="shared" si="13"/>
        <v>84.6</v>
      </c>
      <c r="EA6" s="52">
        <f t="shared" si="13"/>
        <v>67.8</v>
      </c>
      <c r="EB6" s="52">
        <f t="shared" si="13"/>
        <v>61.8</v>
      </c>
      <c r="EC6" s="52" t="str">
        <f>IF(EC8="-","【-】","【"&amp;SUBSTITUTE(TEXT(EC8,"#,##0.0"),"-","△")&amp;"】")</f>
        <v>【54.5】</v>
      </c>
      <c r="ED6" s="52">
        <f>IF(ED8="-",NA(),ED8)</f>
        <v>51.2</v>
      </c>
      <c r="EE6" s="52">
        <f t="shared" ref="EE6:EM6" si="14">IF(EE8="-",NA(),EE8)</f>
        <v>48.9</v>
      </c>
      <c r="EF6" s="52">
        <f t="shared" si="14"/>
        <v>49.7</v>
      </c>
      <c r="EG6" s="52">
        <f t="shared" si="14"/>
        <v>49.9</v>
      </c>
      <c r="EH6" s="52">
        <f t="shared" si="14"/>
        <v>52.8</v>
      </c>
      <c r="EI6" s="52">
        <f t="shared" si="14"/>
        <v>52.9</v>
      </c>
      <c r="EJ6" s="52">
        <f t="shared" si="14"/>
        <v>54.3</v>
      </c>
      <c r="EK6" s="52">
        <f t="shared" si="14"/>
        <v>54.9</v>
      </c>
      <c r="EL6" s="52">
        <f t="shared" si="14"/>
        <v>56.1</v>
      </c>
      <c r="EM6" s="52">
        <f t="shared" si="14"/>
        <v>57.5</v>
      </c>
      <c r="EN6" s="52" t="str">
        <f>IF(EN8="-","【-】","【"&amp;SUBSTITUTE(TEXT(EN8,"#,##0.0"),"-","△")&amp;"】")</f>
        <v>【57.0】</v>
      </c>
      <c r="EO6" s="52">
        <f>IF(EO8="-",NA(),EO8)</f>
        <v>61.1</v>
      </c>
      <c r="EP6" s="52">
        <f t="shared" ref="EP6:EX6" si="15">IF(EP8="-",NA(),EP8)</f>
        <v>52.6</v>
      </c>
      <c r="EQ6" s="52">
        <f t="shared" si="15"/>
        <v>53.1</v>
      </c>
      <c r="ER6" s="52">
        <f t="shared" si="15"/>
        <v>50.2</v>
      </c>
      <c r="ES6" s="52">
        <f t="shared" si="15"/>
        <v>60.2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19840963</v>
      </c>
      <c r="FA6" s="53">
        <f t="shared" ref="FA6:FI6" si="16">IF(FA8="-",NA(),FA8)</f>
        <v>22910770</v>
      </c>
      <c r="FB6" s="53">
        <f t="shared" si="16"/>
        <v>25374173</v>
      </c>
      <c r="FC6" s="53">
        <f t="shared" si="16"/>
        <v>27199147</v>
      </c>
      <c r="FD6" s="53">
        <f t="shared" si="16"/>
        <v>30041073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164</v>
      </c>
      <c r="B7" s="50">
        <f t="shared" ref="B7:AH7" si="17">B8</f>
        <v>2023</v>
      </c>
      <c r="C7" s="50">
        <f t="shared" si="17"/>
        <v>297500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30</v>
      </c>
      <c r="R7" s="50" t="str">
        <f t="shared" si="17"/>
        <v>対象</v>
      </c>
      <c r="S7" s="50" t="str">
        <f t="shared" si="17"/>
        <v>透 I 訓</v>
      </c>
      <c r="T7" s="50" t="str">
        <f t="shared" si="17"/>
        <v>救 臨 地 輪</v>
      </c>
      <c r="U7" s="51" t="str">
        <f>U8</f>
        <v>-</v>
      </c>
      <c r="V7" s="51">
        <f>V8</f>
        <v>20558</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97.2</v>
      </c>
      <c r="AJ7" s="52">
        <f t="shared" ref="AJ7:AR7" si="18">AJ8</f>
        <v>115</v>
      </c>
      <c r="AK7" s="52">
        <f t="shared" si="18"/>
        <v>122.6</v>
      </c>
      <c r="AL7" s="52">
        <f t="shared" si="18"/>
        <v>109.5</v>
      </c>
      <c r="AM7" s="52">
        <f t="shared" si="18"/>
        <v>87.6</v>
      </c>
      <c r="AN7" s="52">
        <f t="shared" si="18"/>
        <v>97</v>
      </c>
      <c r="AO7" s="52">
        <f t="shared" si="18"/>
        <v>102.4</v>
      </c>
      <c r="AP7" s="52">
        <f t="shared" si="18"/>
        <v>107.2</v>
      </c>
      <c r="AQ7" s="52">
        <f t="shared" si="18"/>
        <v>104.8</v>
      </c>
      <c r="AR7" s="52">
        <f t="shared" si="18"/>
        <v>95.8</v>
      </c>
      <c r="AS7" s="52"/>
      <c r="AT7" s="52">
        <f>AT8</f>
        <v>93.3</v>
      </c>
      <c r="AU7" s="52">
        <f t="shared" ref="AU7:BC7" si="19">AU8</f>
        <v>80</v>
      </c>
      <c r="AV7" s="52">
        <f t="shared" si="19"/>
        <v>80.2</v>
      </c>
      <c r="AW7" s="52">
        <f t="shared" si="19"/>
        <v>77.3</v>
      </c>
      <c r="AX7" s="52">
        <f t="shared" si="19"/>
        <v>80.5</v>
      </c>
      <c r="AY7" s="52">
        <f t="shared" si="19"/>
        <v>89.3</v>
      </c>
      <c r="AZ7" s="52">
        <f t="shared" si="19"/>
        <v>84.1</v>
      </c>
      <c r="BA7" s="52">
        <f t="shared" si="19"/>
        <v>86.3</v>
      </c>
      <c r="BB7" s="52">
        <f t="shared" si="19"/>
        <v>86.6</v>
      </c>
      <c r="BC7" s="52">
        <f t="shared" si="19"/>
        <v>86.2</v>
      </c>
      <c r="BD7" s="52"/>
      <c r="BE7" s="52">
        <f>BE8</f>
        <v>91.5</v>
      </c>
      <c r="BF7" s="52">
        <f t="shared" ref="BF7:BN7" si="20">BF8</f>
        <v>78.3</v>
      </c>
      <c r="BG7" s="52">
        <f t="shared" si="20"/>
        <v>78.599999999999994</v>
      </c>
      <c r="BH7" s="52">
        <f t="shared" si="20"/>
        <v>75.8</v>
      </c>
      <c r="BI7" s="52">
        <f t="shared" si="20"/>
        <v>79.099999999999994</v>
      </c>
      <c r="BJ7" s="52">
        <f t="shared" si="20"/>
        <v>86.5</v>
      </c>
      <c r="BK7" s="52">
        <f t="shared" si="20"/>
        <v>81.400000000000006</v>
      </c>
      <c r="BL7" s="52">
        <f t="shared" si="20"/>
        <v>83.7</v>
      </c>
      <c r="BM7" s="52">
        <f t="shared" si="20"/>
        <v>84</v>
      </c>
      <c r="BN7" s="52">
        <f t="shared" si="20"/>
        <v>83.4</v>
      </c>
      <c r="BO7" s="52"/>
      <c r="BP7" s="52">
        <f>BP8</f>
        <v>81.099999999999994</v>
      </c>
      <c r="BQ7" s="52">
        <f t="shared" ref="BQ7:BY7" si="21">BQ8</f>
        <v>65.900000000000006</v>
      </c>
      <c r="BR7" s="52">
        <f t="shared" si="21"/>
        <v>57.6</v>
      </c>
      <c r="BS7" s="52">
        <f t="shared" si="21"/>
        <v>61.4</v>
      </c>
      <c r="BT7" s="52">
        <f t="shared" si="21"/>
        <v>72.2</v>
      </c>
      <c r="BU7" s="52">
        <f t="shared" si="21"/>
        <v>74.400000000000006</v>
      </c>
      <c r="BV7" s="52">
        <f t="shared" si="21"/>
        <v>66.5</v>
      </c>
      <c r="BW7" s="52">
        <f t="shared" si="21"/>
        <v>66.8</v>
      </c>
      <c r="BX7" s="52">
        <f t="shared" si="21"/>
        <v>66.599999999999994</v>
      </c>
      <c r="BY7" s="52">
        <f t="shared" si="21"/>
        <v>68</v>
      </c>
      <c r="BZ7" s="52"/>
      <c r="CA7" s="53">
        <f>CA8</f>
        <v>64776</v>
      </c>
      <c r="CB7" s="53">
        <f t="shared" ref="CB7:CJ7" si="22">CB8</f>
        <v>71921</v>
      </c>
      <c r="CC7" s="53">
        <f t="shared" si="22"/>
        <v>81852</v>
      </c>
      <c r="CD7" s="53">
        <f t="shared" si="22"/>
        <v>81068</v>
      </c>
      <c r="CE7" s="53">
        <f t="shared" si="22"/>
        <v>76435</v>
      </c>
      <c r="CF7" s="53">
        <f t="shared" si="22"/>
        <v>53523</v>
      </c>
      <c r="CG7" s="53">
        <f t="shared" si="22"/>
        <v>57368</v>
      </c>
      <c r="CH7" s="53">
        <f t="shared" si="22"/>
        <v>59838</v>
      </c>
      <c r="CI7" s="53">
        <f t="shared" si="22"/>
        <v>62697</v>
      </c>
      <c r="CJ7" s="53">
        <f t="shared" si="22"/>
        <v>62059</v>
      </c>
      <c r="CK7" s="52"/>
      <c r="CL7" s="53">
        <f>CL8</f>
        <v>11935</v>
      </c>
      <c r="CM7" s="53">
        <f t="shared" ref="CM7:CU7" si="23">CM8</f>
        <v>11837</v>
      </c>
      <c r="CN7" s="53">
        <f t="shared" si="23"/>
        <v>11718</v>
      </c>
      <c r="CO7" s="53">
        <f t="shared" si="23"/>
        <v>12586</v>
      </c>
      <c r="CP7" s="53">
        <f t="shared" si="23"/>
        <v>14697</v>
      </c>
      <c r="CQ7" s="53">
        <f t="shared" si="23"/>
        <v>15111</v>
      </c>
      <c r="CR7" s="53">
        <f t="shared" si="23"/>
        <v>15986</v>
      </c>
      <c r="CS7" s="53">
        <f t="shared" si="23"/>
        <v>16421</v>
      </c>
      <c r="CT7" s="53">
        <f t="shared" si="23"/>
        <v>17279</v>
      </c>
      <c r="CU7" s="53">
        <f t="shared" si="23"/>
        <v>17851</v>
      </c>
      <c r="CV7" s="52"/>
      <c r="CW7" s="52">
        <f>CW8</f>
        <v>54.3</v>
      </c>
      <c r="CX7" s="52">
        <f t="shared" ref="CX7:DF7" si="24">CX8</f>
        <v>46.5</v>
      </c>
      <c r="CY7" s="52">
        <f t="shared" si="24"/>
        <v>43.6</v>
      </c>
      <c r="CZ7" s="52">
        <f t="shared" si="24"/>
        <v>47.2</v>
      </c>
      <c r="DA7" s="52">
        <f t="shared" si="24"/>
        <v>59.3</v>
      </c>
      <c r="DB7" s="52">
        <f t="shared" si="24"/>
        <v>56.2</v>
      </c>
      <c r="DC7" s="52">
        <f t="shared" si="24"/>
        <v>60.8</v>
      </c>
      <c r="DD7" s="52">
        <f t="shared" si="24"/>
        <v>57.4</v>
      </c>
      <c r="DE7" s="52">
        <f t="shared" si="24"/>
        <v>55.7</v>
      </c>
      <c r="DF7" s="52">
        <f t="shared" si="24"/>
        <v>57.2</v>
      </c>
      <c r="DG7" s="52"/>
      <c r="DH7" s="52">
        <f>DH8</f>
        <v>23.4</v>
      </c>
      <c r="DI7" s="52">
        <f t="shared" ref="DI7:DQ7" si="25">DI8</f>
        <v>17.399999999999999</v>
      </c>
      <c r="DJ7" s="52">
        <f t="shared" si="25"/>
        <v>15.9</v>
      </c>
      <c r="DK7" s="52">
        <f t="shared" si="25"/>
        <v>18.399999999999999</v>
      </c>
      <c r="DL7" s="52">
        <f t="shared" si="25"/>
        <v>23.9</v>
      </c>
      <c r="DM7" s="52">
        <f t="shared" si="25"/>
        <v>24.2</v>
      </c>
      <c r="DN7" s="52">
        <f t="shared" si="25"/>
        <v>24.1</v>
      </c>
      <c r="DO7" s="52">
        <f t="shared" si="25"/>
        <v>23.9</v>
      </c>
      <c r="DP7" s="52">
        <f t="shared" si="25"/>
        <v>24.4</v>
      </c>
      <c r="DQ7" s="52">
        <f t="shared" si="25"/>
        <v>25.7</v>
      </c>
      <c r="DR7" s="52"/>
      <c r="DS7" s="52">
        <f>DS8</f>
        <v>55.8</v>
      </c>
      <c r="DT7" s="52">
        <f t="shared" ref="DT7:EB7" si="26">DT8</f>
        <v>31</v>
      </c>
      <c r="DU7" s="52">
        <f t="shared" si="26"/>
        <v>9.6999999999999993</v>
      </c>
      <c r="DV7" s="52">
        <f t="shared" si="26"/>
        <v>0.5</v>
      </c>
      <c r="DW7" s="52">
        <f t="shared" si="26"/>
        <v>0.9</v>
      </c>
      <c r="DX7" s="52">
        <f t="shared" si="26"/>
        <v>75.099999999999994</v>
      </c>
      <c r="DY7" s="52">
        <f t="shared" si="26"/>
        <v>83.2</v>
      </c>
      <c r="DZ7" s="52">
        <f t="shared" si="26"/>
        <v>84.6</v>
      </c>
      <c r="EA7" s="52">
        <f t="shared" si="26"/>
        <v>67.8</v>
      </c>
      <c r="EB7" s="52">
        <f t="shared" si="26"/>
        <v>61.8</v>
      </c>
      <c r="EC7" s="52"/>
      <c r="ED7" s="52">
        <f>ED8</f>
        <v>51.2</v>
      </c>
      <c r="EE7" s="52">
        <f t="shared" ref="EE7:EM7" si="27">EE8</f>
        <v>48.9</v>
      </c>
      <c r="EF7" s="52">
        <f t="shared" si="27"/>
        <v>49.7</v>
      </c>
      <c r="EG7" s="52">
        <f t="shared" si="27"/>
        <v>49.9</v>
      </c>
      <c r="EH7" s="52">
        <f t="shared" si="27"/>
        <v>52.8</v>
      </c>
      <c r="EI7" s="52">
        <f t="shared" si="27"/>
        <v>52.9</v>
      </c>
      <c r="EJ7" s="52">
        <f t="shared" si="27"/>
        <v>54.3</v>
      </c>
      <c r="EK7" s="52">
        <f t="shared" si="27"/>
        <v>54.9</v>
      </c>
      <c r="EL7" s="52">
        <f t="shared" si="27"/>
        <v>56.1</v>
      </c>
      <c r="EM7" s="52">
        <f t="shared" si="27"/>
        <v>57.5</v>
      </c>
      <c r="EN7" s="52"/>
      <c r="EO7" s="52">
        <f>EO8</f>
        <v>61.1</v>
      </c>
      <c r="EP7" s="52">
        <f t="shared" ref="EP7:EX7" si="28">EP8</f>
        <v>52.6</v>
      </c>
      <c r="EQ7" s="52">
        <f t="shared" si="28"/>
        <v>53.1</v>
      </c>
      <c r="ER7" s="52">
        <f t="shared" si="28"/>
        <v>50.2</v>
      </c>
      <c r="ES7" s="52">
        <f t="shared" si="28"/>
        <v>60.2</v>
      </c>
      <c r="ET7" s="52">
        <f t="shared" si="28"/>
        <v>69.400000000000006</v>
      </c>
      <c r="EU7" s="52">
        <f t="shared" si="28"/>
        <v>69.900000000000006</v>
      </c>
      <c r="EV7" s="52">
        <f t="shared" si="28"/>
        <v>68.8</v>
      </c>
      <c r="EW7" s="52">
        <f t="shared" si="28"/>
        <v>69.7</v>
      </c>
      <c r="EX7" s="52">
        <f t="shared" si="28"/>
        <v>70.400000000000006</v>
      </c>
      <c r="EY7" s="52"/>
      <c r="EZ7" s="53">
        <f>EZ8</f>
        <v>19840963</v>
      </c>
      <c r="FA7" s="53">
        <f t="shared" ref="FA7:FI7" si="29">FA8</f>
        <v>22910770</v>
      </c>
      <c r="FB7" s="53">
        <f t="shared" si="29"/>
        <v>25374173</v>
      </c>
      <c r="FC7" s="53">
        <f t="shared" si="29"/>
        <v>27199147</v>
      </c>
      <c r="FD7" s="53">
        <f t="shared" si="29"/>
        <v>30041073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297500</v>
      </c>
      <c r="D8" s="55">
        <v>46</v>
      </c>
      <c r="E8" s="55">
        <v>6</v>
      </c>
      <c r="F8" s="55">
        <v>0</v>
      </c>
      <c r="G8" s="55">
        <v>2</v>
      </c>
      <c r="H8" s="55" t="s">
        <v>165</v>
      </c>
      <c r="I8" s="55" t="s">
        <v>166</v>
      </c>
      <c r="J8" s="55" t="s">
        <v>167</v>
      </c>
      <c r="K8" s="55" t="s">
        <v>168</v>
      </c>
      <c r="L8" s="55" t="s">
        <v>169</v>
      </c>
      <c r="M8" s="55" t="s">
        <v>170</v>
      </c>
      <c r="N8" s="55" t="s">
        <v>171</v>
      </c>
      <c r="O8" s="55" t="s">
        <v>172</v>
      </c>
      <c r="P8" s="55" t="s">
        <v>173</v>
      </c>
      <c r="Q8" s="56">
        <v>30</v>
      </c>
      <c r="R8" s="55" t="s">
        <v>174</v>
      </c>
      <c r="S8" s="55" t="s">
        <v>175</v>
      </c>
      <c r="T8" s="55" t="s">
        <v>176</v>
      </c>
      <c r="U8" s="56" t="s">
        <v>40</v>
      </c>
      <c r="V8" s="56">
        <v>20558</v>
      </c>
      <c r="W8" s="55" t="s">
        <v>177</v>
      </c>
      <c r="X8" s="55" t="s">
        <v>177</v>
      </c>
      <c r="Y8" s="57" t="s">
        <v>178</v>
      </c>
      <c r="Z8" s="56">
        <v>300</v>
      </c>
      <c r="AA8" s="56" t="s">
        <v>40</v>
      </c>
      <c r="AB8" s="56" t="s">
        <v>40</v>
      </c>
      <c r="AC8" s="56" t="s">
        <v>40</v>
      </c>
      <c r="AD8" s="56" t="s">
        <v>40</v>
      </c>
      <c r="AE8" s="56">
        <v>300</v>
      </c>
      <c r="AF8" s="56">
        <v>300</v>
      </c>
      <c r="AG8" s="56" t="s">
        <v>40</v>
      </c>
      <c r="AH8" s="56">
        <v>300</v>
      </c>
      <c r="AI8" s="58">
        <v>97.2</v>
      </c>
      <c r="AJ8" s="58">
        <v>115</v>
      </c>
      <c r="AK8" s="58">
        <v>122.6</v>
      </c>
      <c r="AL8" s="58">
        <v>109.5</v>
      </c>
      <c r="AM8" s="58">
        <v>87.6</v>
      </c>
      <c r="AN8" s="58">
        <v>97</v>
      </c>
      <c r="AO8" s="58">
        <v>102.4</v>
      </c>
      <c r="AP8" s="58">
        <v>107.2</v>
      </c>
      <c r="AQ8" s="58">
        <v>104.8</v>
      </c>
      <c r="AR8" s="58">
        <v>95.8</v>
      </c>
      <c r="AS8" s="58">
        <v>96.6</v>
      </c>
      <c r="AT8" s="58">
        <v>93.3</v>
      </c>
      <c r="AU8" s="58">
        <v>80</v>
      </c>
      <c r="AV8" s="58">
        <v>80.2</v>
      </c>
      <c r="AW8" s="58">
        <v>77.3</v>
      </c>
      <c r="AX8" s="58">
        <v>80.5</v>
      </c>
      <c r="AY8" s="58">
        <v>89.3</v>
      </c>
      <c r="AZ8" s="58">
        <v>84.1</v>
      </c>
      <c r="BA8" s="58">
        <v>86.3</v>
      </c>
      <c r="BB8" s="58">
        <v>86.6</v>
      </c>
      <c r="BC8" s="58">
        <v>86.2</v>
      </c>
      <c r="BD8" s="58">
        <v>86.6</v>
      </c>
      <c r="BE8" s="59">
        <v>91.5</v>
      </c>
      <c r="BF8" s="59">
        <v>78.3</v>
      </c>
      <c r="BG8" s="59">
        <v>78.599999999999994</v>
      </c>
      <c r="BH8" s="59">
        <v>75.8</v>
      </c>
      <c r="BI8" s="59">
        <v>79.099999999999994</v>
      </c>
      <c r="BJ8" s="59">
        <v>86.5</v>
      </c>
      <c r="BK8" s="59">
        <v>81.400000000000006</v>
      </c>
      <c r="BL8" s="59">
        <v>83.7</v>
      </c>
      <c r="BM8" s="59">
        <v>84</v>
      </c>
      <c r="BN8" s="59">
        <v>83.4</v>
      </c>
      <c r="BO8" s="59">
        <v>83.9</v>
      </c>
      <c r="BP8" s="58">
        <v>81.099999999999994</v>
      </c>
      <c r="BQ8" s="58">
        <v>65.900000000000006</v>
      </c>
      <c r="BR8" s="58">
        <v>57.6</v>
      </c>
      <c r="BS8" s="58">
        <v>61.4</v>
      </c>
      <c r="BT8" s="58">
        <v>72.2</v>
      </c>
      <c r="BU8" s="58">
        <v>74.400000000000006</v>
      </c>
      <c r="BV8" s="58">
        <v>66.5</v>
      </c>
      <c r="BW8" s="58">
        <v>66.8</v>
      </c>
      <c r="BX8" s="58">
        <v>66.599999999999994</v>
      </c>
      <c r="BY8" s="58">
        <v>68</v>
      </c>
      <c r="BZ8" s="58">
        <v>68.7</v>
      </c>
      <c r="CA8" s="59">
        <v>64776</v>
      </c>
      <c r="CB8" s="59">
        <v>71921</v>
      </c>
      <c r="CC8" s="59">
        <v>81852</v>
      </c>
      <c r="CD8" s="59">
        <v>81068</v>
      </c>
      <c r="CE8" s="59">
        <v>76435</v>
      </c>
      <c r="CF8" s="59">
        <v>53523</v>
      </c>
      <c r="CG8" s="59">
        <v>57368</v>
      </c>
      <c r="CH8" s="59">
        <v>59838</v>
      </c>
      <c r="CI8" s="59">
        <v>62697</v>
      </c>
      <c r="CJ8" s="59">
        <v>62059</v>
      </c>
      <c r="CK8" s="58">
        <v>62428</v>
      </c>
      <c r="CL8" s="59">
        <v>11935</v>
      </c>
      <c r="CM8" s="59">
        <v>11837</v>
      </c>
      <c r="CN8" s="59">
        <v>11718</v>
      </c>
      <c r="CO8" s="59">
        <v>12586</v>
      </c>
      <c r="CP8" s="59">
        <v>14697</v>
      </c>
      <c r="CQ8" s="59">
        <v>15111</v>
      </c>
      <c r="CR8" s="59">
        <v>15986</v>
      </c>
      <c r="CS8" s="59">
        <v>16421</v>
      </c>
      <c r="CT8" s="59">
        <v>17279</v>
      </c>
      <c r="CU8" s="59">
        <v>17851</v>
      </c>
      <c r="CV8" s="58">
        <v>18236</v>
      </c>
      <c r="CW8" s="59">
        <v>54.3</v>
      </c>
      <c r="CX8" s="59">
        <v>46.5</v>
      </c>
      <c r="CY8" s="59">
        <v>43.6</v>
      </c>
      <c r="CZ8" s="59">
        <v>47.2</v>
      </c>
      <c r="DA8" s="59">
        <v>59.3</v>
      </c>
      <c r="DB8" s="59">
        <v>56.2</v>
      </c>
      <c r="DC8" s="59">
        <v>60.8</v>
      </c>
      <c r="DD8" s="59">
        <v>57.4</v>
      </c>
      <c r="DE8" s="59">
        <v>55.7</v>
      </c>
      <c r="DF8" s="59">
        <v>57.2</v>
      </c>
      <c r="DG8" s="59">
        <v>56.1</v>
      </c>
      <c r="DH8" s="59">
        <v>23.4</v>
      </c>
      <c r="DI8" s="59">
        <v>17.399999999999999</v>
      </c>
      <c r="DJ8" s="59">
        <v>15.9</v>
      </c>
      <c r="DK8" s="59">
        <v>18.399999999999999</v>
      </c>
      <c r="DL8" s="59">
        <v>23.9</v>
      </c>
      <c r="DM8" s="59">
        <v>24.2</v>
      </c>
      <c r="DN8" s="59">
        <v>24.1</v>
      </c>
      <c r="DO8" s="59">
        <v>23.9</v>
      </c>
      <c r="DP8" s="59">
        <v>24.4</v>
      </c>
      <c r="DQ8" s="59">
        <v>25.7</v>
      </c>
      <c r="DR8" s="59">
        <v>26.4</v>
      </c>
      <c r="DS8" s="59">
        <v>55.8</v>
      </c>
      <c r="DT8" s="59">
        <v>31</v>
      </c>
      <c r="DU8" s="59">
        <v>9.6999999999999993</v>
      </c>
      <c r="DV8" s="59">
        <v>0.5</v>
      </c>
      <c r="DW8" s="59">
        <v>0.9</v>
      </c>
      <c r="DX8" s="59">
        <v>75.099999999999994</v>
      </c>
      <c r="DY8" s="59">
        <v>83.2</v>
      </c>
      <c r="DZ8" s="59">
        <v>84.6</v>
      </c>
      <c r="EA8" s="59">
        <v>67.8</v>
      </c>
      <c r="EB8" s="59">
        <v>61.8</v>
      </c>
      <c r="EC8" s="59">
        <v>54.5</v>
      </c>
      <c r="ED8" s="58">
        <v>51.2</v>
      </c>
      <c r="EE8" s="58">
        <v>48.9</v>
      </c>
      <c r="EF8" s="58">
        <v>49.7</v>
      </c>
      <c r="EG8" s="58">
        <v>49.9</v>
      </c>
      <c r="EH8" s="58">
        <v>52.8</v>
      </c>
      <c r="EI8" s="58">
        <v>52.9</v>
      </c>
      <c r="EJ8" s="58">
        <v>54.3</v>
      </c>
      <c r="EK8" s="58">
        <v>54.9</v>
      </c>
      <c r="EL8" s="58">
        <v>56.1</v>
      </c>
      <c r="EM8" s="58">
        <v>57.5</v>
      </c>
      <c r="EN8" s="58">
        <v>57</v>
      </c>
      <c r="EO8" s="58">
        <v>61.1</v>
      </c>
      <c r="EP8" s="58">
        <v>52.6</v>
      </c>
      <c r="EQ8" s="58">
        <v>53.1</v>
      </c>
      <c r="ER8" s="58">
        <v>50.2</v>
      </c>
      <c r="ES8" s="58">
        <v>60.2</v>
      </c>
      <c r="ET8" s="58">
        <v>69.400000000000006</v>
      </c>
      <c r="EU8" s="58">
        <v>69.900000000000006</v>
      </c>
      <c r="EV8" s="58">
        <v>68.8</v>
      </c>
      <c r="EW8" s="58">
        <v>69.7</v>
      </c>
      <c r="EX8" s="58">
        <v>70.400000000000006</v>
      </c>
      <c r="EY8" s="58">
        <v>70.400000000000006</v>
      </c>
      <c r="EZ8" s="59">
        <v>19840963</v>
      </c>
      <c r="FA8" s="59">
        <v>22910770</v>
      </c>
      <c r="FB8" s="59">
        <v>25374173</v>
      </c>
      <c r="FC8" s="59">
        <v>27199147</v>
      </c>
      <c r="FD8" s="59">
        <v>30041073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0D446DC-E221-40AF-941D-8C41C25E9EBF}"/>
</file>

<file path=customXml/itemProps2.xml><?xml version="1.0" encoding="utf-8"?>
<ds:datastoreItem xmlns:ds="http://schemas.openxmlformats.org/officeDocument/2006/customXml" ds:itemID="{86FB7C6E-E676-4139-B522-20879C54072D}"/>
</file>

<file path=customXml/itemProps3.xml><?xml version="1.0" encoding="utf-8"?>
<ds:datastoreItem xmlns:ds="http://schemas.openxmlformats.org/officeDocument/2006/customXml" ds:itemID="{C5261B62-D9C4-408A-BBCF-1189940D37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2025-02-13T08:48:54Z</dcterms:created>
  <dcterms:modified xsi:type="dcterms:W3CDTF">2025-02-13T08:49:02Z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