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D8B53BEB-EFD1-4C95-B162-391E7C415A60}" xr6:coauthVersionLast="47" xr6:coauthVersionMax="47" xr10:uidLastSave="{E783481A-4C0C-4777-A99A-8DF84DD16C2B}"/>
  <workbookProtection workbookAlgorithmName="SHA-512" workbookHashValue="YXNeLg67spUjB02Yk8RM1tVvj66r6BNX/uxYUFSH2XY1M2q+JmfXco81ZyKwZYk0dcxzZjMDXZKmAQD+n819rA==" workbookSaltValue="MkwOcg1mrB0VzpIGzfGwlA=="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DI10" i="5" s="1"/>
  <c r="E10" i="5"/>
  <c r="DS10" i="5" s="1"/>
  <c r="D10" i="5"/>
  <c r="CV10" i="5" s="1"/>
  <c r="C10" i="5"/>
  <c r="CU10" i="5" s="1"/>
  <c r="B10" i="5"/>
  <c r="DE10" i="5"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EH90" i="4" s="1"/>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DG90" i="4"/>
  <c r="HL81" i="4"/>
  <c r="AZ81" i="4"/>
  <c r="Y81" i="4"/>
  <c r="RA80" i="4"/>
  <c r="PZ80" i="4"/>
  <c r="OY80" i="4"/>
  <c r="NX80" i="4"/>
  <c r="JN80" i="4"/>
  <c r="AZ80" i="4"/>
  <c r="RA79" i="4"/>
  <c r="JN79" i="4"/>
  <c r="HL79" i="4"/>
  <c r="EC79" i="4"/>
  <c r="DB79" i="4"/>
  <c r="CA79" i="4"/>
  <c r="QN56" i="4"/>
  <c r="KZ56" i="4"/>
  <c r="JL56" i="4"/>
  <c r="RH55" i="4"/>
  <c r="QN55" i="4"/>
  <c r="OZ55" i="4"/>
  <c r="OF55" i="4"/>
  <c r="GF55" i="4"/>
  <c r="FL55" i="4"/>
  <c r="RH54" i="4"/>
  <c r="QN54" i="4"/>
  <c r="OZ54" i="4"/>
  <c r="OF54" i="4"/>
  <c r="MN54" i="4"/>
  <c r="KF54" i="4"/>
  <c r="JL54" i="4"/>
  <c r="GZ54" i="4"/>
  <c r="CZ54" i="4"/>
  <c r="CF54" i="4"/>
  <c r="LT33" i="4"/>
  <c r="KZ33" i="4"/>
  <c r="GZ33" i="4"/>
  <c r="GF33" i="4"/>
  <c r="FL33" i="4"/>
  <c r="CZ33" i="4"/>
  <c r="CF33" i="4"/>
  <c r="RH31" i="4"/>
  <c r="QN31" i="4"/>
  <c r="MN31" i="4"/>
  <c r="KF31" i="4"/>
  <c r="CZ31" i="4"/>
  <c r="CF31" i="4"/>
  <c r="BL31" i="4"/>
  <c r="X31" i="4"/>
  <c r="LZ10" i="4"/>
  <c r="IT10" i="4"/>
  <c r="FN10" i="4"/>
  <c r="CH10" i="4"/>
  <c r="B10" i="4"/>
  <c r="PF8" i="4"/>
  <c r="LZ8" i="4"/>
  <c r="IT8" i="4"/>
  <c r="FN8" i="4"/>
  <c r="CH8" i="4"/>
  <c r="B8" i="4"/>
  <c r="B5" i="4"/>
  <c r="KZ54" i="4" l="1"/>
  <c r="OY79" i="4"/>
  <c r="IM81" i="4"/>
  <c r="GF56" i="4"/>
  <c r="JN81" i="4"/>
  <c r="IM79" i="4"/>
  <c r="KZ31" i="4"/>
  <c r="OF33" i="4"/>
  <c r="PT31" i="4"/>
  <c r="PT54" i="4"/>
  <c r="MW80" i="4"/>
  <c r="QN33" i="4"/>
  <c r="RH56" i="4"/>
  <c r="AH10" i="5"/>
  <c r="GF32" i="4"/>
  <c r="AS10" i="5"/>
  <c r="GZ32" i="4"/>
  <c r="DR10" i="5"/>
  <c r="BL54" i="4"/>
  <c r="EC10" i="5"/>
  <c r="X56" i="4"/>
  <c r="CZ32" i="4"/>
  <c r="AR56" i="4"/>
  <c r="BL56" i="4"/>
  <c r="FL31" i="4"/>
  <c r="CF56" i="4"/>
  <c r="GF31" i="4"/>
  <c r="JL32" i="4"/>
  <c r="RH33" i="4"/>
  <c r="CZ56" i="4"/>
  <c r="MW79" i="4"/>
  <c r="EC81" i="4"/>
  <c r="GZ31" i="4"/>
  <c r="MN32" i="4"/>
  <c r="X54" i="4"/>
  <c r="BL55" i="4"/>
  <c r="FL56" i="4"/>
  <c r="NX79" i="4"/>
  <c r="W10" i="5"/>
  <c r="BL32" i="4"/>
  <c r="JL31" i="4"/>
  <c r="CF32" i="4"/>
  <c r="OZ32" i="4"/>
  <c r="RH32" i="4"/>
  <c r="JL55" i="4"/>
  <c r="BZ10" i="5"/>
  <c r="BO10" i="5"/>
  <c r="X33" i="4"/>
  <c r="LT56" i="4"/>
  <c r="PZ81" i="4"/>
  <c r="OF31" i="4"/>
  <c r="AR33" i="4"/>
  <c r="GF54" i="4"/>
  <c r="KF55" i="4"/>
  <c r="MN56" i="4"/>
  <c r="DB80" i="4"/>
  <c r="CK10" i="5"/>
  <c r="OF32" i="4"/>
  <c r="GZ55" i="4"/>
  <c r="OY81" i="4"/>
  <c r="FL54" i="4"/>
  <c r="CA80" i="4"/>
  <c r="OZ31" i="4"/>
  <c r="MN55" i="4"/>
  <c r="OF56" i="4"/>
  <c r="IM80" i="4"/>
  <c r="DG10" i="5"/>
  <c r="BX11" i="5"/>
  <c r="ER55" i="4"/>
  <c r="CB11" i="5"/>
  <c r="HT55" i="4"/>
  <c r="CA12" i="5"/>
  <c r="GZ56" i="4"/>
  <c r="CV11" i="5"/>
  <c r="PT55" i="4"/>
  <c r="CU12" i="5"/>
  <c r="OZ56" i="4"/>
  <c r="BD11" i="5"/>
  <c r="PT32" i="4"/>
  <c r="AF12" i="5"/>
  <c r="ER33" i="4"/>
  <c r="AJ12" i="5"/>
  <c r="HT33" i="4"/>
  <c r="BM11" i="5"/>
  <c r="X55" i="4"/>
  <c r="CK11" i="5"/>
  <c r="KZ55" i="4"/>
  <c r="EB12" i="5"/>
  <c r="NX81" i="4"/>
  <c r="CV12" i="5"/>
  <c r="PT56" i="4"/>
  <c r="DH12" i="5"/>
  <c r="DB81" i="4"/>
  <c r="DQ11" i="5"/>
  <c r="HL80" i="4"/>
  <c r="KF33" i="4"/>
  <c r="AF11" i="5"/>
  <c r="ER32" i="4"/>
  <c r="AJ11" i="5"/>
  <c r="HT32" i="4"/>
  <c r="JL33" i="4"/>
  <c r="MN33" i="4"/>
  <c r="BD12" i="5"/>
  <c r="PT33" i="4"/>
  <c r="BQ11" i="5"/>
  <c r="CZ55" i="4"/>
  <c r="BX12" i="5"/>
  <c r="ER56" i="4"/>
  <c r="CB12" i="5"/>
  <c r="HT56" i="4"/>
  <c r="X32" i="4"/>
  <c r="FL32" i="4"/>
  <c r="KF32" i="4"/>
  <c r="KF56" i="4"/>
  <c r="GK81" i="4"/>
  <c r="KO81" i="4"/>
  <c r="KZ32" i="4"/>
  <c r="QN32" i="4"/>
  <c r="BL33" i="4"/>
  <c r="OZ33" i="4"/>
  <c r="CF55" i="4"/>
  <c r="Y80" i="4"/>
  <c r="EC80" i="4"/>
  <c r="Y79" i="4"/>
  <c r="GK80" i="4"/>
  <c r="KO80" i="4"/>
  <c r="CA81" i="4"/>
  <c r="MW81" i="4"/>
  <c r="RA81" i="4"/>
  <c r="AR31" i="4"/>
  <c r="ER31" i="4"/>
  <c r="HT31" i="4"/>
  <c r="LT31" i="4"/>
  <c r="AR32" i="4"/>
  <c r="LT32" i="4"/>
  <c r="AR54" i="4"/>
  <c r="ER54" i="4"/>
  <c r="HT54" i="4"/>
  <c r="LT54" i="4"/>
  <c r="AR55" i="4"/>
  <c r="LT55" i="4"/>
  <c r="AZ79" i="4"/>
  <c r="GK79" i="4"/>
  <c r="KO79" i="4"/>
  <c r="PZ79"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<sst xmlns="http://schemas.openxmlformats.org/spreadsheetml/2006/main" count="262" uniqueCount="107">
  <si>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</si>
  <si>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</si>
  <si>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</si>
  <si>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</si>
  <si>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</si>
  <si>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</si>
  <si>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</si>
  <si>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</si>
  <si>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</si>
  <si>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</si>
  <si>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</si>
  <si>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</si>
  <si>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</si>
  <si>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</si>
  <si>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</si>
  <si>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</si>
  <si>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</si>
  <si>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</si>
  <si>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</si>
  <si>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</si>
  <si>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</si>
  <si>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</si>
  <si>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</si>
  <si>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</si>
  <si>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</si>
  <si>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</si>
  <si>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</si>
  <si>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</si>
  <si>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</si>
  <si>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</si>
  <si>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</si>
  <si>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</si>
  <si>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</si>
  <si>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</si>
  <si>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</si>
  <si>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</si>
  <si>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</si>
  <si>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</si>
  <si>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</si>
  <si>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</si>
  <si>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</si>
  <si>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</si>
  <si>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</si>
  <si>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</si>
  <si>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</si>
  <si>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</si>
  <si>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</si>
  <si>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</si>
  <si>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</si>
  <si>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</si>
  <si>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</si>
  <si>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</si>
  <si>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</si>
  <si>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</si>
  <si>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</si>
  <si>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</si>
  <si>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</si>
  <si>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</si>
  <si>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</si>
  <si>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</si>
  <si>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</si>
  <si>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</si>
  <si>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</si>
  <si>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</si>
  <si>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</si>
  <si>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</si>
  <si>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</si>
  <si>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</si>
  <si>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</si>
  <si>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</si>
  <si>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</si>
  <si>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</si>
  <si>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</si>
  <si>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</si>
  <si>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</si>
  <si>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</si>
  <si>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</si>
  <si>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</si>
  <si>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</si>
  <si>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</si>
  <si>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</si>
  <si>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</si>
  <si>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</si>
  <si>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</si>
  <si>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</si>
  <si>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</si>
  <si>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</si>
  <si>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</si>
  <si>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310000</t>
  </si>
  <si>
    <t>46</t>
  </si>
  <si>
    <t>02</t>
  </si>
  <si>
    <t>0</t>
  </si>
  <si>
    <t>000</t>
  </si>
  <si>
    <t>鳥取県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</si>
  <si>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</si>
  <si>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</si>
  <si>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</si>
  <si>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</si>
  <si>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</si>
  <si>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</si>
  <si>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</si>
  <si>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</si>
  <si>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</si>
  <si>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</si>
  <si>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耐用年数を経過した管路については、部分的に調査を行いながら、短期的には管路更新ではなく改修や修繕で対応することとしている。
　また、管路以外の施設について、国の強靭化事業補助金制度を活用するなどして、長寿命化に取り組んでいるところである。</t>
    <phoneticPr fontId="5"/>
  </si>
  <si>
    <t xml:space="preserve">  当面急速な経営改善は難しいと見込まれるものの営業活動の成果が出つつあり、ここ数年内を見ると比較的大規模な契約案件が成立している。今後とも経費節減に努めつつ、商工労働部局や供給先自治体との連携を深め、営業活動を展開することで収入増につなげ、財務状況を改善し、引き続き県内産業を支えるインフラとしての役割を果たしたい。</t>
    <phoneticPr fontId="5"/>
  </si>
  <si>
    <t>　経常収支比率については、過去の大口ユーザーの契約水量の大幅減以降、費用削減と積極的な営業活動を継続しているものの100％を割り込んでいる状況が続いている。
　この結果、累積欠損金が増加しており、累積欠損金比率は令和３・４年度は下降したものの依然高い水準にある。急速な改善は困難が見込まれるものの引き続き費用削減と契約水量の増加を図っていく。
　流動比率について、令和３年度までは、主に現金預金の減少により下降している。これは現在、企業債償還のピークを越えて間もないためで急速な改善は困難だが、一般会計からの出資金を充てたり、他会計から借入れるなどして改善を図っている。
　企業債残高対給水収益比率については、全国平均を上回っているものの、償還のピークを越え企業債残高が減少していることから下降傾向にある。
　料金回収率から契約率については、過去の大口ユーザーの契約水量の大幅減の影響を受けたものとなっている。急速な改善は困難が見込まれるが、営業活動とともに今後施設規模の適正化にも努めていく。</t>
    <rPh sb="121" eb="123">
      <t>イゼン</t>
    </rPh>
    <rPh sb="123" eb="124">
      <t>タカ</t>
    </rPh>
    <rPh sb="125" eb="127">
      <t>スイジュン</t>
    </rPh>
    <rPh sb="183" eb="185">
      <t>レイワ</t>
    </rPh>
    <rPh sb="186" eb="188">
      <t>ネンド</t>
    </rPh>
    <rPh sb="264" eb="267">
      <t>タカイケイ</t>
    </rPh>
    <rPh sb="269" eb="270">
      <t>カ</t>
    </rPh>
    <rPh sb="270" eb="271">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</si>
</sst>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57.81</c:v>
                </c:pt>
                <c:pt idx="1">
                  <c:v>58.17</c:v>
                </c:pt>
                <c:pt idx="2">
                  <c:v>59.48</c:v>
                </c:pt>
                <c:pt idx="3">
                  <c:v>60.34</c:v>
                </c:pt>
                <c:pt idx="4">
                  <c:v>60.8</c:v>
                </c:pt>
              </c:numCache>
            </c:numRef>
          </c:val>
          <c:extLst>
            <c:ext xmlns:c16="http://schemas.microsoft.com/office/drawing/2014/chart" uri="{C3380CC4-5D6E-409C-BE32-E72D297353CC}">
              <c16:uniqueId val="{00000000-ADFA-4989-AEC5-6172EF2B76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ADFA-4989-AEC5-6172EF2B76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52.28</c:v>
                </c:pt>
                <c:pt idx="1">
                  <c:v>54.09</c:v>
                </c:pt>
                <c:pt idx="2">
                  <c:v>53.88</c:v>
                </c:pt>
                <c:pt idx="3">
                  <c:v>53.25</c:v>
                </c:pt>
                <c:pt idx="4">
                  <c:v>51.19</c:v>
                </c:pt>
              </c:numCache>
            </c:numRef>
          </c:val>
          <c:extLst>
            <c:ext xmlns:c16="http://schemas.microsoft.com/office/drawing/2014/chart" uri="{C3380CC4-5D6E-409C-BE32-E72D297353CC}">
              <c16:uniqueId val="{00000000-DDB6-4231-96F9-53B3020066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DDB6-4231-96F9-53B3020066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CA-4FE8-80F9-521C186012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41CA-4FE8-80F9-521C186012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64.459999999999994</c:v>
                </c:pt>
                <c:pt idx="1">
                  <c:v>48.11</c:v>
                </c:pt>
                <c:pt idx="2">
                  <c:v>45.53</c:v>
                </c:pt>
                <c:pt idx="3">
                  <c:v>79.760000000000005</c:v>
                </c:pt>
                <c:pt idx="4">
                  <c:v>74.099999999999994</c:v>
                </c:pt>
              </c:numCache>
            </c:numRef>
          </c:val>
          <c:extLst>
            <c:ext xmlns:c16="http://schemas.microsoft.com/office/drawing/2014/chart" uri="{C3380CC4-5D6E-409C-BE32-E72D297353CC}">
              <c16:uniqueId val="{00000000-748E-48E4-BCB1-6331632D3B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748E-48E4-BCB1-6331632D3B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1165.78</c:v>
                </c:pt>
                <c:pt idx="1">
                  <c:v>1107.52</c:v>
                </c:pt>
                <c:pt idx="2">
                  <c:v>966</c:v>
                </c:pt>
                <c:pt idx="3">
                  <c:v>827.15</c:v>
                </c:pt>
                <c:pt idx="4">
                  <c:v>788.13</c:v>
                </c:pt>
              </c:numCache>
            </c:numRef>
          </c:val>
          <c:extLst>
            <c:ext xmlns:c16="http://schemas.microsoft.com/office/drawing/2014/chart" uri="{C3380CC4-5D6E-409C-BE32-E72D297353CC}">
              <c16:uniqueId val="{00000000-E148-46D8-B7AB-46A9F8084A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E148-46D8-B7AB-46A9F8084A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63.2</c:v>
                </c:pt>
                <c:pt idx="1">
                  <c:v>70.17</c:v>
                </c:pt>
                <c:pt idx="2">
                  <c:v>70.48</c:v>
                </c:pt>
                <c:pt idx="3">
                  <c:v>72.3</c:v>
                </c:pt>
                <c:pt idx="4">
                  <c:v>71.739999999999995</c:v>
                </c:pt>
              </c:numCache>
            </c:numRef>
          </c:val>
          <c:extLst>
            <c:ext xmlns:c16="http://schemas.microsoft.com/office/drawing/2014/chart" uri="{C3380CC4-5D6E-409C-BE32-E72D297353CC}">
              <c16:uniqueId val="{00000000-74F3-4808-B7A6-69B5E7DB61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74F3-4808-B7A6-69B5E7DB61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45.29</c:v>
                </c:pt>
                <c:pt idx="1">
                  <c:v>40.44</c:v>
                </c:pt>
                <c:pt idx="2">
                  <c:v>40.25</c:v>
                </c:pt>
                <c:pt idx="3">
                  <c:v>38.130000000000003</c:v>
                </c:pt>
                <c:pt idx="4">
                  <c:v>37.92</c:v>
                </c:pt>
              </c:numCache>
            </c:numRef>
          </c:val>
          <c:extLst>
            <c:ext xmlns:c16="http://schemas.microsoft.com/office/drawing/2014/chart" uri="{C3380CC4-5D6E-409C-BE32-E72D297353CC}">
              <c16:uniqueId val="{00000000-9338-4DA7-86D7-5CE9701879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9338-4DA7-86D7-5CE9701879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24.22</c:v>
                </c:pt>
                <c:pt idx="1">
                  <c:v>23.82</c:v>
                </c:pt>
                <c:pt idx="2">
                  <c:v>24.24</c:v>
                </c:pt>
                <c:pt idx="3">
                  <c:v>25.51</c:v>
                </c:pt>
                <c:pt idx="4">
                  <c:v>25.16</c:v>
                </c:pt>
              </c:numCache>
            </c:numRef>
          </c:val>
          <c:extLst>
            <c:ext xmlns:c16="http://schemas.microsoft.com/office/drawing/2014/chart" uri="{C3380CC4-5D6E-409C-BE32-E72D297353CC}">
              <c16:uniqueId val="{00000000-C791-49D6-9A46-E7021CC2F6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C791-49D6-9A46-E7021CC2F6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35.04</c:v>
                </c:pt>
                <c:pt idx="1">
                  <c:v>35.14</c:v>
                </c:pt>
                <c:pt idx="2">
                  <c:v>38.11</c:v>
                </c:pt>
                <c:pt idx="3">
                  <c:v>41.64</c:v>
                </c:pt>
                <c:pt idx="4">
                  <c:v>42.36</c:v>
                </c:pt>
              </c:numCache>
            </c:numRef>
          </c:val>
          <c:extLst>
            <c:ext xmlns:c16="http://schemas.microsoft.com/office/drawing/2014/chart" uri="{C3380CC4-5D6E-409C-BE32-E72D297353CC}">
              <c16:uniqueId val="{00000000-D161-4A9B-8CCA-3679E00B5E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D161-4A9B-8CCA-3679E00B5E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963.57</c:v>
                </c:pt>
                <c:pt idx="1">
                  <c:v>1016.9</c:v>
                </c:pt>
                <c:pt idx="2">
                  <c:v>1005.57</c:v>
                </c:pt>
                <c:pt idx="3">
                  <c:v>964.79</c:v>
                </c:pt>
                <c:pt idx="4">
                  <c:v>984.71</c:v>
                </c:pt>
              </c:numCache>
            </c:numRef>
          </c:val>
          <c:extLst>
            <c:ext xmlns:c16="http://schemas.microsoft.com/office/drawing/2014/chart" uri="{C3380CC4-5D6E-409C-BE32-E72D297353CC}">
              <c16:uniqueId val="{00000000-4EFD-4CCE-929A-5D9A996D8F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4EFD-4CCE-929A-5D9A996D8F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72.680000000000007</c:v>
                </c:pt>
                <c:pt idx="1">
                  <c:v>77.83</c:v>
                </c:pt>
                <c:pt idx="2">
                  <c:v>80.650000000000006</c:v>
                </c:pt>
                <c:pt idx="3">
                  <c:v>78.86</c:v>
                </c:pt>
                <c:pt idx="4">
                  <c:v>80.08</c:v>
                </c:pt>
              </c:numCache>
            </c:numRef>
          </c:val>
          <c:extLst>
            <c:ext xmlns:c16="http://schemas.microsoft.com/office/drawing/2014/chart" uri="{C3380CC4-5D6E-409C-BE32-E72D297353CC}">
              <c16:uniqueId val="{00000000-973F-448A-B571-AAC999088F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973F-448A-B571-AAC999088F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0" zoomScaleNormal="70" workbookViewId="0">
      <selection activeCell="B6" sqref="B5:KT6"/>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鳥取県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2">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97600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24556</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2">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2">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44.7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103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41340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72.680000000000007</v>
      </c>
      <c r="Y32" s="121"/>
      <c r="Z32" s="121"/>
      <c r="AA32" s="121"/>
      <c r="AB32" s="121"/>
      <c r="AC32" s="121"/>
      <c r="AD32" s="121"/>
      <c r="AE32" s="121"/>
      <c r="AF32" s="121"/>
      <c r="AG32" s="121"/>
      <c r="AH32" s="121"/>
      <c r="AI32" s="121"/>
      <c r="AJ32" s="121"/>
      <c r="AK32" s="121"/>
      <c r="AL32" s="121"/>
      <c r="AM32" s="121"/>
      <c r="AN32" s="121"/>
      <c r="AO32" s="121"/>
      <c r="AP32" s="121"/>
      <c r="AQ32" s="122"/>
      <c r="AR32" s="120">
        <f>データ!U6</f>
        <v>77.83</v>
      </c>
      <c r="AS32" s="121"/>
      <c r="AT32" s="121"/>
      <c r="AU32" s="121"/>
      <c r="AV32" s="121"/>
      <c r="AW32" s="121"/>
      <c r="AX32" s="121"/>
      <c r="AY32" s="121"/>
      <c r="AZ32" s="121"/>
      <c r="BA32" s="121"/>
      <c r="BB32" s="121"/>
      <c r="BC32" s="121"/>
      <c r="BD32" s="121"/>
      <c r="BE32" s="121"/>
      <c r="BF32" s="121"/>
      <c r="BG32" s="121"/>
      <c r="BH32" s="121"/>
      <c r="BI32" s="121"/>
      <c r="BJ32" s="121"/>
      <c r="BK32" s="122"/>
      <c r="BL32" s="120">
        <f>データ!V6</f>
        <v>80.650000000000006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78.86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80.08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963.57</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1016.9</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1005.57</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964.79</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984.71</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64.459999999999994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48.11</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45.53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79.760000000000005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74.099999999999994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1165.78</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1107.52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966</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827.15</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788.13</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117.47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115.38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113.53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111.03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112.45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51.91</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53.86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75.17</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164.95</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124.74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578.19000000000005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638.35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521.36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549.66999999999996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599.1</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204.31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214.2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242.32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256.39999999999998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254.62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29"/>
      <c r="SO48" s="129"/>
      <c r="SP48" s="129"/>
      <c r="SQ48" s="129"/>
      <c r="SR48" s="129"/>
      <c r="SS48" s="129"/>
      <c r="ST48" s="129"/>
      <c r="SU48" s="129"/>
      <c r="SV48" s="129"/>
      <c r="SW48" s="129"/>
      <c r="SX48" s="129"/>
      <c r="SY48" s="129"/>
      <c r="SZ48" s="129"/>
      <c r="TA48" s="130"/>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31"/>
      <c r="SN49" s="129"/>
      <c r="SO49" s="129"/>
      <c r="SP49" s="129"/>
      <c r="SQ49" s="129"/>
      <c r="SR49" s="129"/>
      <c r="SS49" s="129"/>
      <c r="ST49" s="129"/>
      <c r="SU49" s="129"/>
      <c r="SV49" s="129"/>
      <c r="SW49" s="129"/>
      <c r="SX49" s="129"/>
      <c r="SY49" s="129"/>
      <c r="SZ49" s="129"/>
      <c r="TA49" s="130"/>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31"/>
      <c r="SN50" s="129"/>
      <c r="SO50" s="129"/>
      <c r="SP50" s="129"/>
      <c r="SQ50" s="129"/>
      <c r="SR50" s="129"/>
      <c r="SS50" s="129"/>
      <c r="ST50" s="129"/>
      <c r="SU50" s="129"/>
      <c r="SV50" s="129"/>
      <c r="SW50" s="129"/>
      <c r="SX50" s="129"/>
      <c r="SY50" s="129"/>
      <c r="SZ50" s="129"/>
      <c r="TA50" s="130"/>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31"/>
      <c r="SN51" s="129"/>
      <c r="SO51" s="129"/>
      <c r="SP51" s="129"/>
      <c r="SQ51" s="129"/>
      <c r="SR51" s="129"/>
      <c r="SS51" s="129"/>
      <c r="ST51" s="129"/>
      <c r="SU51" s="129"/>
      <c r="SV51" s="129"/>
      <c r="SW51" s="129"/>
      <c r="SX51" s="129"/>
      <c r="SY51" s="129"/>
      <c r="SZ51" s="129"/>
      <c r="TA51" s="130"/>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31"/>
      <c r="SN52" s="129"/>
      <c r="SO52" s="129"/>
      <c r="SP52" s="129"/>
      <c r="SQ52" s="129"/>
      <c r="SR52" s="129"/>
      <c r="SS52" s="129"/>
      <c r="ST52" s="129"/>
      <c r="SU52" s="129"/>
      <c r="SV52" s="129"/>
      <c r="SW52" s="129"/>
      <c r="SX52" s="129"/>
      <c r="SY52" s="129"/>
      <c r="SZ52" s="129"/>
      <c r="TA52" s="13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31"/>
      <c r="SN53" s="129"/>
      <c r="SO53" s="129"/>
      <c r="SP53" s="129"/>
      <c r="SQ53" s="129"/>
      <c r="SR53" s="129"/>
      <c r="SS53" s="129"/>
      <c r="ST53" s="129"/>
      <c r="SU53" s="129"/>
      <c r="SV53" s="129"/>
      <c r="SW53" s="129"/>
      <c r="SX53" s="129"/>
      <c r="SY53" s="129"/>
      <c r="SZ53" s="129"/>
      <c r="TA53" s="130"/>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31"/>
      <c r="SN54" s="129"/>
      <c r="SO54" s="129"/>
      <c r="SP54" s="129"/>
      <c r="SQ54" s="129"/>
      <c r="SR54" s="129"/>
      <c r="SS54" s="129"/>
      <c r="ST54" s="129"/>
      <c r="SU54" s="129"/>
      <c r="SV54" s="129"/>
      <c r="SW54" s="129"/>
      <c r="SX54" s="129"/>
      <c r="SY54" s="129"/>
      <c r="SZ54" s="129"/>
      <c r="TA54" s="130"/>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63.2</v>
      </c>
      <c r="Y55" s="121"/>
      <c r="Z55" s="121"/>
      <c r="AA55" s="121"/>
      <c r="AB55" s="121"/>
      <c r="AC55" s="121"/>
      <c r="AD55" s="121"/>
      <c r="AE55" s="121"/>
      <c r="AF55" s="121"/>
      <c r="AG55" s="121"/>
      <c r="AH55" s="121"/>
      <c r="AI55" s="121"/>
      <c r="AJ55" s="121"/>
      <c r="AK55" s="121"/>
      <c r="AL55" s="121"/>
      <c r="AM55" s="121"/>
      <c r="AN55" s="121"/>
      <c r="AO55" s="121"/>
      <c r="AP55" s="121"/>
      <c r="AQ55" s="122"/>
      <c r="AR55" s="120">
        <f>データ!BM6</f>
        <v>70.17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70.48</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72.3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71.739999999999995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45.29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40.44</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40.25</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38.130000000000003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37.92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24.22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23.82</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24.24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25.51</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25.16</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35.04</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35.14</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38.11</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41.64</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42.36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31"/>
      <c r="SN55" s="129"/>
      <c r="SO55" s="129"/>
      <c r="SP55" s="129"/>
      <c r="SQ55" s="129"/>
      <c r="SR55" s="129"/>
      <c r="SS55" s="129"/>
      <c r="ST55" s="129"/>
      <c r="SU55" s="129"/>
      <c r="SV55" s="129"/>
      <c r="SW55" s="129"/>
      <c r="SX55" s="129"/>
      <c r="SY55" s="129"/>
      <c r="SZ55" s="129"/>
      <c r="TA55" s="130"/>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106.98</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100.74</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95.67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106.76</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26.08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26.92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27.33</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27.25</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24.35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41.59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40.29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40.409999999999997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41.58</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42.67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62.75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61.99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62.26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63.81</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31"/>
      <c r="SN56" s="129"/>
      <c r="SO56" s="129"/>
      <c r="SP56" s="129"/>
      <c r="SQ56" s="129"/>
      <c r="SR56" s="129"/>
      <c r="SS56" s="129"/>
      <c r="ST56" s="129"/>
      <c r="SU56" s="129"/>
      <c r="SV56" s="129"/>
      <c r="SW56" s="129"/>
      <c r="SX56" s="129"/>
      <c r="SY56" s="129"/>
      <c r="SZ56" s="129"/>
      <c r="TA56" s="130"/>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31"/>
      <c r="SN57" s="129"/>
      <c r="SO57" s="129"/>
      <c r="SP57" s="129"/>
      <c r="SQ57" s="129"/>
      <c r="SR57" s="129"/>
      <c r="SS57" s="129"/>
      <c r="ST57" s="129"/>
      <c r="SU57" s="129"/>
      <c r="SV57" s="129"/>
      <c r="SW57" s="129"/>
      <c r="SX57" s="129"/>
      <c r="SY57" s="129"/>
      <c r="SZ57" s="129"/>
      <c r="TA57" s="13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31"/>
      <c r="SN58" s="129"/>
      <c r="SO58" s="129"/>
      <c r="SP58" s="129"/>
      <c r="SQ58" s="129"/>
      <c r="SR58" s="129"/>
      <c r="SS58" s="129"/>
      <c r="ST58" s="129"/>
      <c r="SU58" s="129"/>
      <c r="SV58" s="129"/>
      <c r="SW58" s="129"/>
      <c r="SX58" s="129"/>
      <c r="SY58" s="129"/>
      <c r="SZ58" s="129"/>
      <c r="TA58" s="13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31"/>
      <c r="SN59" s="129"/>
      <c r="SO59" s="129"/>
      <c r="SP59" s="129"/>
      <c r="SQ59" s="129"/>
      <c r="SR59" s="129"/>
      <c r="SS59" s="129"/>
      <c r="ST59" s="129"/>
      <c r="SU59" s="129"/>
      <c r="SV59" s="129"/>
      <c r="SW59" s="129"/>
      <c r="SX59" s="129"/>
      <c r="SY59" s="129"/>
      <c r="SZ59" s="129"/>
      <c r="TA59" s="13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31"/>
      <c r="SN60" s="129"/>
      <c r="SO60" s="129"/>
      <c r="SP60" s="129"/>
      <c r="SQ60" s="129"/>
      <c r="SR60" s="129"/>
      <c r="SS60" s="129"/>
      <c r="ST60" s="129"/>
      <c r="SU60" s="129"/>
      <c r="SV60" s="129"/>
      <c r="SW60" s="129"/>
      <c r="SX60" s="129"/>
      <c r="SY60" s="129"/>
      <c r="SZ60" s="129"/>
      <c r="TA60" s="13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31"/>
      <c r="SN61" s="129"/>
      <c r="SO61" s="129"/>
      <c r="SP61" s="129"/>
      <c r="SQ61" s="129"/>
      <c r="SR61" s="129"/>
      <c r="SS61" s="129"/>
      <c r="ST61" s="129"/>
      <c r="SU61" s="129"/>
      <c r="SV61" s="129"/>
      <c r="SW61" s="129"/>
      <c r="SX61" s="129"/>
      <c r="SY61" s="129"/>
      <c r="SZ61" s="129"/>
      <c r="TA61" s="130"/>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31"/>
      <c r="SN62" s="129"/>
      <c r="SO62" s="129"/>
      <c r="SP62" s="129"/>
      <c r="SQ62" s="129"/>
      <c r="SR62" s="129"/>
      <c r="SS62" s="129"/>
      <c r="ST62" s="129"/>
      <c r="SU62" s="129"/>
      <c r="SV62" s="129"/>
      <c r="SW62" s="129"/>
      <c r="SX62" s="129"/>
      <c r="SY62" s="129"/>
      <c r="SZ62" s="129"/>
      <c r="TA62" s="130"/>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31"/>
      <c r="SN63" s="129"/>
      <c r="SO63" s="129"/>
      <c r="SP63" s="129"/>
      <c r="SQ63" s="129"/>
      <c r="SR63" s="129"/>
      <c r="SS63" s="129"/>
      <c r="ST63" s="129"/>
      <c r="SU63" s="129"/>
      <c r="SV63" s="129"/>
      <c r="SW63" s="129"/>
      <c r="SX63" s="129"/>
      <c r="SY63" s="129"/>
      <c r="SZ63" s="129"/>
      <c r="TA63" s="13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31"/>
      <c r="SN64" s="129"/>
      <c r="SO64" s="129"/>
      <c r="SP64" s="129"/>
      <c r="SQ64" s="129"/>
      <c r="SR64" s="129"/>
      <c r="SS64" s="129"/>
      <c r="ST64" s="129"/>
      <c r="SU64" s="129"/>
      <c r="SV64" s="129"/>
      <c r="SW64" s="129"/>
      <c r="SX64" s="129"/>
      <c r="SY64" s="129"/>
      <c r="SZ64" s="129"/>
      <c r="TA64" s="130"/>
    </row>
    <row r="65" spans="1:521" ht="13.5" customHeight="1" x14ac:dyDescent="0.2">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2">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02" t="s">
        <v>105</v>
      </c>
      <c r="SN68" s="129"/>
      <c r="SO68" s="129"/>
      <c r="SP68" s="129"/>
      <c r="SQ68" s="129"/>
      <c r="SR68" s="129"/>
      <c r="SS68" s="129"/>
      <c r="ST68" s="129"/>
      <c r="SU68" s="129"/>
      <c r="SV68" s="129"/>
      <c r="SW68" s="129"/>
      <c r="SX68" s="129"/>
      <c r="SY68" s="129"/>
      <c r="SZ68" s="129"/>
      <c r="TA68" s="130"/>
    </row>
    <row r="69" spans="1:521" ht="13.5" customHeight="1" x14ac:dyDescent="0.2">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31"/>
      <c r="SN69" s="129"/>
      <c r="SO69" s="129"/>
      <c r="SP69" s="129"/>
      <c r="SQ69" s="129"/>
      <c r="SR69" s="129"/>
      <c r="SS69" s="129"/>
      <c r="ST69" s="129"/>
      <c r="SU69" s="129"/>
      <c r="SV69" s="129"/>
      <c r="SW69" s="129"/>
      <c r="SX69" s="129"/>
      <c r="SY69" s="129"/>
      <c r="SZ69" s="129"/>
      <c r="TA69" s="130"/>
    </row>
    <row r="70" spans="1:521" ht="13.5" customHeight="1" x14ac:dyDescent="0.2">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31"/>
      <c r="SN70" s="129"/>
      <c r="SO70" s="129"/>
      <c r="SP70" s="129"/>
      <c r="SQ70" s="129"/>
      <c r="SR70" s="129"/>
      <c r="SS70" s="129"/>
      <c r="ST70" s="129"/>
      <c r="SU70" s="129"/>
      <c r="SV70" s="129"/>
      <c r="SW70" s="129"/>
      <c r="SX70" s="129"/>
      <c r="SY70" s="129"/>
      <c r="SZ70" s="129"/>
      <c r="TA70" s="130"/>
    </row>
    <row r="71" spans="1:521" ht="13.5" customHeight="1" x14ac:dyDescent="0.2">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31"/>
      <c r="SN71" s="129"/>
      <c r="SO71" s="129"/>
      <c r="SP71" s="129"/>
      <c r="SQ71" s="129"/>
      <c r="SR71" s="129"/>
      <c r="SS71" s="129"/>
      <c r="ST71" s="129"/>
      <c r="SU71" s="129"/>
      <c r="SV71" s="129"/>
      <c r="SW71" s="129"/>
      <c r="SX71" s="129"/>
      <c r="SY71" s="129"/>
      <c r="SZ71" s="129"/>
      <c r="TA71" s="130"/>
    </row>
    <row r="72" spans="1:521" ht="13.5" customHeight="1" x14ac:dyDescent="0.2">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31"/>
      <c r="SN72" s="129"/>
      <c r="SO72" s="129"/>
      <c r="SP72" s="129"/>
      <c r="SQ72" s="129"/>
      <c r="SR72" s="129"/>
      <c r="SS72" s="129"/>
      <c r="ST72" s="129"/>
      <c r="SU72" s="129"/>
      <c r="SV72" s="129"/>
      <c r="SW72" s="129"/>
      <c r="SX72" s="129"/>
      <c r="SY72" s="129"/>
      <c r="SZ72" s="129"/>
      <c r="TA72" s="130"/>
    </row>
    <row r="73" spans="1:521" ht="13.5" customHeight="1" x14ac:dyDescent="0.2">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31"/>
      <c r="SN73" s="129"/>
      <c r="SO73" s="129"/>
      <c r="SP73" s="129"/>
      <c r="SQ73" s="129"/>
      <c r="SR73" s="129"/>
      <c r="SS73" s="129"/>
      <c r="ST73" s="129"/>
      <c r="SU73" s="129"/>
      <c r="SV73" s="129"/>
      <c r="SW73" s="129"/>
      <c r="SX73" s="129"/>
      <c r="SY73" s="129"/>
      <c r="SZ73" s="129"/>
      <c r="TA73" s="130"/>
    </row>
    <row r="74" spans="1:521" ht="13.5" customHeight="1" x14ac:dyDescent="0.2">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31"/>
      <c r="SN74" s="129"/>
      <c r="SO74" s="129"/>
      <c r="SP74" s="129"/>
      <c r="SQ74" s="129"/>
      <c r="SR74" s="129"/>
      <c r="SS74" s="129"/>
      <c r="ST74" s="129"/>
      <c r="SU74" s="129"/>
      <c r="SV74" s="129"/>
      <c r="SW74" s="129"/>
      <c r="SX74" s="129"/>
      <c r="SY74" s="129"/>
      <c r="SZ74" s="129"/>
      <c r="TA74" s="130"/>
    </row>
    <row r="75" spans="1:521" ht="13.5" customHeight="1" x14ac:dyDescent="0.2">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31"/>
      <c r="SN75" s="129"/>
      <c r="SO75" s="129"/>
      <c r="SP75" s="129"/>
      <c r="SQ75" s="129"/>
      <c r="SR75" s="129"/>
      <c r="SS75" s="129"/>
      <c r="ST75" s="129"/>
      <c r="SU75" s="129"/>
      <c r="SV75" s="129"/>
      <c r="SW75" s="129"/>
      <c r="SX75" s="129"/>
      <c r="SY75" s="129"/>
      <c r="SZ75" s="129"/>
      <c r="TA75" s="130"/>
    </row>
    <row r="76" spans="1:521" ht="13.5" customHeight="1" x14ac:dyDescent="0.2">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31"/>
      <c r="SN76" s="129"/>
      <c r="SO76" s="129"/>
      <c r="SP76" s="129"/>
      <c r="SQ76" s="129"/>
      <c r="SR76" s="129"/>
      <c r="SS76" s="129"/>
      <c r="ST76" s="129"/>
      <c r="SU76" s="129"/>
      <c r="SV76" s="129"/>
      <c r="SW76" s="129"/>
      <c r="SX76" s="129"/>
      <c r="SY76" s="129"/>
      <c r="SZ76" s="129"/>
      <c r="TA76" s="130"/>
    </row>
    <row r="77" spans="1:521" ht="13.5" customHeight="1" x14ac:dyDescent="0.2">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31"/>
      <c r="SN77" s="129"/>
      <c r="SO77" s="129"/>
      <c r="SP77" s="129"/>
      <c r="SQ77" s="129"/>
      <c r="SR77" s="129"/>
      <c r="SS77" s="129"/>
      <c r="ST77" s="129"/>
      <c r="SU77" s="129"/>
      <c r="SV77" s="129"/>
      <c r="SW77" s="129"/>
      <c r="SX77" s="129"/>
      <c r="SY77" s="129"/>
      <c r="SZ77" s="129"/>
      <c r="TA77" s="130"/>
    </row>
    <row r="78" spans="1:521" ht="13.5" customHeight="1" x14ac:dyDescent="0.2">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31"/>
      <c r="SN78" s="129"/>
      <c r="SO78" s="129"/>
      <c r="SP78" s="129"/>
      <c r="SQ78" s="129"/>
      <c r="SR78" s="129"/>
      <c r="SS78" s="129"/>
      <c r="ST78" s="129"/>
      <c r="SU78" s="129"/>
      <c r="SV78" s="129"/>
      <c r="SW78" s="129"/>
      <c r="SX78" s="129"/>
      <c r="SY78" s="129"/>
      <c r="SZ78" s="129"/>
      <c r="TA78" s="130"/>
    </row>
    <row r="79" spans="1:521" ht="13.5" customHeight="1" x14ac:dyDescent="0.2">
      <c r="A79" s="2"/>
      <c r="B79" s="13"/>
      <c r="C79" s="2"/>
      <c r="D79" s="2"/>
      <c r="E79" s="2"/>
      <c r="F79" s="2"/>
      <c r="G79" s="2"/>
      <c r="H79" s="2"/>
      <c r="I79" s="2"/>
      <c r="J79" s="15"/>
      <c r="K79" s="2"/>
      <c r="L79" s="141"/>
      <c r="M79" s="141"/>
      <c r="N79" s="141"/>
      <c r="O79" s="141"/>
      <c r="P79" s="141"/>
      <c r="Q79" s="141"/>
      <c r="R79" s="141"/>
      <c r="S79" s="141"/>
      <c r="T79" s="141"/>
      <c r="U79" s="141"/>
      <c r="V79" s="141"/>
      <c r="W79" s="141"/>
      <c r="X79" s="142"/>
      <c r="Y79" s="143" t="str">
        <f>データ!$B$10</f>
        <v>R01</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R02</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R03</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R04</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R05</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43" t="str">
        <f>データ!$B$10</f>
        <v>R01</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R02</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R03</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R04</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R05</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43" t="str">
        <f>データ!$B$10</f>
        <v>R01</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R02</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R03</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R04</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R05</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31"/>
      <c r="SN79" s="129"/>
      <c r="SO79" s="129"/>
      <c r="SP79" s="129"/>
      <c r="SQ79" s="129"/>
      <c r="SR79" s="129"/>
      <c r="SS79" s="129"/>
      <c r="ST79" s="129"/>
      <c r="SU79" s="129"/>
      <c r="SV79" s="129"/>
      <c r="SW79" s="129"/>
      <c r="SX79" s="129"/>
      <c r="SY79" s="129"/>
      <c r="SZ79" s="129"/>
      <c r="TA79" s="130"/>
    </row>
    <row r="80" spans="1:521" ht="13.5" customHeight="1" x14ac:dyDescent="0.2">
      <c r="A80" s="2"/>
      <c r="B80" s="13"/>
      <c r="C80" s="2"/>
      <c r="D80" s="2"/>
      <c r="E80" s="2"/>
      <c r="F80" s="2"/>
      <c r="G80" s="2"/>
      <c r="H80" s="2"/>
      <c r="I80" s="2"/>
      <c r="J80" s="15"/>
      <c r="K80" s="2"/>
      <c r="L80" s="146" t="s">
        <v>23</v>
      </c>
      <c r="M80" s="146"/>
      <c r="N80" s="146"/>
      <c r="O80" s="146"/>
      <c r="P80" s="146"/>
      <c r="Q80" s="146"/>
      <c r="R80" s="146"/>
      <c r="S80" s="146"/>
      <c r="T80" s="146"/>
      <c r="U80" s="146"/>
      <c r="V80" s="146"/>
      <c r="W80" s="146"/>
      <c r="X80" s="146"/>
      <c r="Y80" s="147">
        <f>データ!DD6</f>
        <v>57.81</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58.17</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59.48</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60.34</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60.8</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
      <c r="FE80" s="18"/>
      <c r="FF80" s="2"/>
      <c r="FG80" s="2"/>
      <c r="FH80" s="2"/>
      <c r="FI80" s="2"/>
      <c r="FJ80" s="2"/>
      <c r="FK80" s="2"/>
      <c r="FL80" s="2"/>
      <c r="FM80" s="2"/>
      <c r="FN80" s="2"/>
      <c r="FO80" s="2"/>
      <c r="FP80" s="2"/>
      <c r="FQ80" s="2"/>
      <c r="FR80" s="2"/>
      <c r="FS80" s="2"/>
      <c r="FT80" s="2"/>
      <c r="FU80" s="2"/>
      <c r="FV80" s="15"/>
      <c r="FW80" s="2"/>
      <c r="FX80" s="146" t="s">
        <v>23</v>
      </c>
      <c r="FY80" s="146"/>
      <c r="FZ80" s="146"/>
      <c r="GA80" s="146"/>
      <c r="GB80" s="146"/>
      <c r="GC80" s="146"/>
      <c r="GD80" s="146"/>
      <c r="GE80" s="146"/>
      <c r="GF80" s="146"/>
      <c r="GG80" s="146"/>
      <c r="GH80" s="146"/>
      <c r="GI80" s="146"/>
      <c r="GJ80" s="146"/>
      <c r="GK80" s="147">
        <f>データ!DO6</f>
        <v>52.28</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54.09</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53.88</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53.25</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51.19</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
      <c r="LQ80" s="18"/>
      <c r="LR80" s="2"/>
      <c r="LS80" s="2"/>
      <c r="LT80" s="2"/>
      <c r="LU80" s="2"/>
      <c r="LV80" s="2"/>
      <c r="LW80" s="2"/>
      <c r="LX80" s="2"/>
      <c r="LY80" s="2"/>
      <c r="LZ80" s="2"/>
      <c r="MA80" s="2"/>
      <c r="MB80" s="2"/>
      <c r="MC80" s="2"/>
      <c r="MD80" s="2"/>
      <c r="ME80" s="2"/>
      <c r="MF80" s="2"/>
      <c r="MG80" s="2"/>
      <c r="MH80" s="15"/>
      <c r="MI80" s="2"/>
      <c r="MJ80" s="146" t="s">
        <v>23</v>
      </c>
      <c r="MK80" s="146"/>
      <c r="ML80" s="146"/>
      <c r="MM80" s="146"/>
      <c r="MN80" s="146"/>
      <c r="MO80" s="146"/>
      <c r="MP80" s="146"/>
      <c r="MQ80" s="146"/>
      <c r="MR80" s="146"/>
      <c r="MS80" s="146"/>
      <c r="MT80" s="146"/>
      <c r="MU80" s="146"/>
      <c r="MV80" s="146"/>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
      <c r="SC80" s="18"/>
      <c r="SD80" s="2"/>
      <c r="SE80" s="2"/>
      <c r="SF80" s="2"/>
      <c r="SG80" s="2"/>
      <c r="SH80" s="2"/>
      <c r="SI80" s="2"/>
      <c r="SJ80" s="2"/>
      <c r="SK80" s="14"/>
      <c r="SL80" s="2"/>
      <c r="SM80" s="131"/>
      <c r="SN80" s="129"/>
      <c r="SO80" s="129"/>
      <c r="SP80" s="129"/>
      <c r="SQ80" s="129"/>
      <c r="SR80" s="129"/>
      <c r="SS80" s="129"/>
      <c r="ST80" s="129"/>
      <c r="SU80" s="129"/>
      <c r="SV80" s="129"/>
      <c r="SW80" s="129"/>
      <c r="SX80" s="129"/>
      <c r="SY80" s="129"/>
      <c r="SZ80" s="129"/>
      <c r="TA80" s="130"/>
    </row>
    <row r="81" spans="1:521" ht="13.5" customHeight="1" x14ac:dyDescent="0.2">
      <c r="A81" s="2"/>
      <c r="B81" s="13"/>
      <c r="C81" s="2"/>
      <c r="D81" s="2"/>
      <c r="E81" s="2"/>
      <c r="F81" s="2"/>
      <c r="G81" s="2"/>
      <c r="H81" s="2"/>
      <c r="I81" s="2"/>
      <c r="J81" s="15"/>
      <c r="K81" s="2"/>
      <c r="L81" s="146" t="s">
        <v>24</v>
      </c>
      <c r="M81" s="146"/>
      <c r="N81" s="146"/>
      <c r="O81" s="146"/>
      <c r="P81" s="146"/>
      <c r="Q81" s="146"/>
      <c r="R81" s="146"/>
      <c r="S81" s="146"/>
      <c r="T81" s="146"/>
      <c r="U81" s="146"/>
      <c r="V81" s="146"/>
      <c r="W81" s="146"/>
      <c r="X81" s="146"/>
      <c r="Y81" s="147">
        <f>データ!DI6</f>
        <v>57.57</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57.63</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58.13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59.87</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56.74</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
      <c r="FE81" s="18"/>
      <c r="FF81" s="2"/>
      <c r="FG81" s="2"/>
      <c r="FH81" s="2"/>
      <c r="FI81" s="2"/>
      <c r="FJ81" s="2"/>
      <c r="FK81" s="2"/>
      <c r="FL81" s="2"/>
      <c r="FM81" s="2"/>
      <c r="FN81" s="2"/>
      <c r="FO81" s="2"/>
      <c r="FP81" s="2"/>
      <c r="FQ81" s="2"/>
      <c r="FR81" s="2"/>
      <c r="FS81" s="2"/>
      <c r="FT81" s="2"/>
      <c r="FU81" s="2"/>
      <c r="FV81" s="15"/>
      <c r="FW81" s="2"/>
      <c r="FX81" s="146" t="s">
        <v>24</v>
      </c>
      <c r="FY81" s="146"/>
      <c r="FZ81" s="146"/>
      <c r="GA81" s="146"/>
      <c r="GB81" s="146"/>
      <c r="GC81" s="146"/>
      <c r="GD81" s="146"/>
      <c r="GE81" s="146"/>
      <c r="GF81" s="146"/>
      <c r="GG81" s="146"/>
      <c r="GH81" s="146"/>
      <c r="GI81" s="146"/>
      <c r="GJ81" s="146"/>
      <c r="GK81" s="147">
        <f>データ!DT6</f>
        <v>52.33</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52.35</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53.69</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56.59</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54.73</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
      <c r="LQ81" s="18"/>
      <c r="LR81" s="2"/>
      <c r="LS81" s="2"/>
      <c r="LT81" s="2"/>
      <c r="LU81" s="2"/>
      <c r="LV81" s="2"/>
      <c r="LW81" s="2"/>
      <c r="LX81" s="2"/>
      <c r="LY81" s="2"/>
      <c r="LZ81" s="2"/>
      <c r="MA81" s="2"/>
      <c r="MB81" s="2"/>
      <c r="MC81" s="2"/>
      <c r="MD81" s="2"/>
      <c r="ME81" s="2"/>
      <c r="MF81" s="2"/>
      <c r="MG81" s="2"/>
      <c r="MH81" s="15"/>
      <c r="MI81" s="2"/>
      <c r="MJ81" s="146" t="s">
        <v>24</v>
      </c>
      <c r="MK81" s="146"/>
      <c r="ML81" s="146"/>
      <c r="MM81" s="146"/>
      <c r="MN81" s="146"/>
      <c r="MO81" s="146"/>
      <c r="MP81" s="146"/>
      <c r="MQ81" s="146"/>
      <c r="MR81" s="146"/>
      <c r="MS81" s="146"/>
      <c r="MT81" s="146"/>
      <c r="MU81" s="146"/>
      <c r="MV81" s="146"/>
      <c r="MW81" s="147">
        <f>データ!EE6</f>
        <v>0.77</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0.24</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0.22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0.24</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0.52</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
      <c r="SC81" s="18"/>
      <c r="SD81" s="2"/>
      <c r="SE81" s="2"/>
      <c r="SF81" s="2"/>
      <c r="SG81" s="2"/>
      <c r="SH81" s="2"/>
      <c r="SI81" s="2"/>
      <c r="SJ81" s="2"/>
      <c r="SK81" s="14"/>
      <c r="SL81" s="2"/>
      <c r="SM81" s="131"/>
      <c r="SN81" s="129"/>
      <c r="SO81" s="129"/>
      <c r="SP81" s="129"/>
      <c r="SQ81" s="129"/>
      <c r="SR81" s="129"/>
      <c r="SS81" s="129"/>
      <c r="ST81" s="129"/>
      <c r="SU81" s="129"/>
      <c r="SV81" s="129"/>
      <c r="SW81" s="129"/>
      <c r="SX81" s="129"/>
      <c r="SY81" s="129"/>
      <c r="SZ81" s="129"/>
      <c r="TA81" s="130"/>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31"/>
      <c r="SN82" s="129"/>
      <c r="SO82" s="129"/>
      <c r="SP82" s="129"/>
      <c r="SQ82" s="129"/>
      <c r="SR82" s="129"/>
      <c r="SS82" s="129"/>
      <c r="ST82" s="129"/>
      <c r="SU82" s="129"/>
      <c r="SV82" s="129"/>
      <c r="SW82" s="129"/>
      <c r="SX82" s="129"/>
      <c r="SY82" s="129"/>
      <c r="SZ82" s="129"/>
      <c r="TA82" s="13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31"/>
      <c r="SN83" s="129"/>
      <c r="SO83" s="129"/>
      <c r="SP83" s="129"/>
      <c r="SQ83" s="129"/>
      <c r="SR83" s="129"/>
      <c r="SS83" s="129"/>
      <c r="ST83" s="129"/>
      <c r="SU83" s="129"/>
      <c r="SV83" s="129"/>
      <c r="SW83" s="129"/>
      <c r="SX83" s="129"/>
      <c r="SY83" s="129"/>
      <c r="SZ83" s="129"/>
      <c r="TA83" s="13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31"/>
      <c r="SN84" s="129"/>
      <c r="SO84" s="129"/>
      <c r="SP84" s="129"/>
      <c r="SQ84" s="129"/>
      <c r="SR84" s="129"/>
      <c r="SS84" s="129"/>
      <c r="ST84" s="129"/>
      <c r="SU84" s="129"/>
      <c r="SV84" s="129"/>
      <c r="SW84" s="129"/>
      <c r="SX84" s="129"/>
      <c r="SY84" s="129"/>
      <c r="SZ84" s="129"/>
      <c r="TA84" s="13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9" t="s">
        <v>29</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t="s">
        <v>30</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t="s">
        <v>31</v>
      </c>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t="s">
        <v>32</v>
      </c>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t="s">
        <v>33</v>
      </c>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t="s">
        <v>34</v>
      </c>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t="s">
        <v>35</v>
      </c>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t="s">
        <v>36</v>
      </c>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t="s">
        <v>29</v>
      </c>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t="s">
        <v>30</v>
      </c>
      <c r="IM89" s="149"/>
      <c r="IN89" s="149"/>
      <c r="IO89" s="149"/>
      <c r="IP89" s="149"/>
      <c r="IQ89" s="149"/>
      <c r="IR89" s="149"/>
      <c r="IS89" s="149"/>
      <c r="IT89" s="149"/>
      <c r="IU89" s="149"/>
      <c r="IV89" s="149"/>
      <c r="IW89" s="149"/>
      <c r="IX89" s="149"/>
      <c r="IY89" s="149"/>
      <c r="IZ89" s="149"/>
      <c r="JA89" s="149"/>
      <c r="JB89" s="149"/>
      <c r="JC89" s="149"/>
      <c r="JD89" s="149"/>
      <c r="JE89" s="149"/>
      <c r="JF89" s="149"/>
      <c r="JG89" s="149"/>
      <c r="JH89" s="149"/>
      <c r="JI89" s="149"/>
      <c r="JJ89" s="149"/>
      <c r="JK89" s="149"/>
      <c r="JL89" s="149"/>
      <c r="JM89" s="149" t="s">
        <v>31</v>
      </c>
      <c r="JN89" s="149"/>
      <c r="JO89" s="149"/>
      <c r="JP89" s="149"/>
      <c r="JQ89" s="149"/>
      <c r="JR89" s="149"/>
      <c r="JS89" s="149"/>
      <c r="JT89" s="149"/>
      <c r="JU89" s="149"/>
      <c r="JV89" s="149"/>
      <c r="JW89" s="149"/>
      <c r="JX89" s="149"/>
      <c r="JY89" s="149"/>
      <c r="JZ89" s="149"/>
      <c r="KA89" s="149"/>
      <c r="KB89" s="149"/>
      <c r="KC89" s="149"/>
      <c r="KD89" s="149"/>
      <c r="KE89" s="149"/>
      <c r="KF89" s="149"/>
      <c r="KG89" s="149"/>
      <c r="KH89" s="149"/>
      <c r="KI89" s="149"/>
      <c r="KJ89" s="149"/>
      <c r="KK89" s="149"/>
      <c r="KL89" s="149"/>
      <c r="KM89" s="1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8" t="str">
        <f>データ!AD6</f>
        <v>【114.39】</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【23.61】</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【494.95】</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【229.84】</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【110.13】</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【19.72】</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【52.61】</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8" t="str">
        <f>データ!DC6</f>
        <v>【77.52】</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8" t="str">
        <f>データ!DN6</f>
        <v>【61.16】</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8" t="str">
        <f>データ!DY6</f>
        <v>【49.95】</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8" t="str">
        <f>データ!EJ6</f>
        <v>【0.32】</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k03/vclvXk7yo2VYtawkSVK358eVor+Y/dPW+XbLITGvArOm35zQYxUIbmpu6Ic2LTwEspIAJ89+SXSlzFV/Q==" saltValue="Cs5dCAhrsDd2uUT1zvS80A=="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72.680000000000007</v>
      </c>
      <c r="U6" s="35">
        <f>U7</f>
        <v>77.83</v>
      </c>
      <c r="V6" s="35">
        <f>V7</f>
        <v>80.650000000000006</v>
      </c>
      <c r="W6" s="35">
        <f>W7</f>
        <v>78.86</v>
      </c>
      <c r="X6" s="35">
        <f t="shared" si="3"/>
        <v>80.08</v>
      </c>
      <c r="Y6" s="35">
        <f t="shared" si="3"/>
        <v>117.47</v>
      </c>
      <c r="Z6" s="35">
        <f t="shared" si="3"/>
        <v>115.38</v>
      </c>
      <c r="AA6" s="35">
        <f t="shared" si="3"/>
        <v>113.53</v>
      </c>
      <c r="AB6" s="35">
        <f t="shared" si="3"/>
        <v>111.03</v>
      </c>
      <c r="AC6" s="35">
        <f t="shared" si="3"/>
        <v>112.45</v>
      </c>
      <c r="AD6" s="33" t="str">
        <f>IF(AD7="-","【-】","【"&amp;SUBSTITUTE(TEXT(AD7,"#,##0.00"),"-","△")&amp;"】")</f>
        <v>【114.39】</v>
      </c>
      <c r="AE6" s="35">
        <f t="shared" si="3"/>
        <v>963.57</v>
      </c>
      <c r="AF6" s="35">
        <f>AF7</f>
        <v>1016.9</v>
      </c>
      <c r="AG6" s="35">
        <f>AG7</f>
        <v>1005.57</v>
      </c>
      <c r="AH6" s="35">
        <f>AH7</f>
        <v>964.79</v>
      </c>
      <c r="AI6" s="35">
        <f t="shared" si="3"/>
        <v>984.71</v>
      </c>
      <c r="AJ6" s="35">
        <f t="shared" si="3"/>
        <v>51.91</v>
      </c>
      <c r="AK6" s="35">
        <f t="shared" si="3"/>
        <v>53.86</v>
      </c>
      <c r="AL6" s="35">
        <f t="shared" si="3"/>
        <v>75.17</v>
      </c>
      <c r="AM6" s="35">
        <f t="shared" si="3"/>
        <v>164.95</v>
      </c>
      <c r="AN6" s="35">
        <f t="shared" si="3"/>
        <v>124.74</v>
      </c>
      <c r="AO6" s="33" t="str">
        <f>IF(AO7="-","【-】","【"&amp;SUBSTITUTE(TEXT(AO7,"#,##0.00"),"-","△")&amp;"】")</f>
        <v>【23.61】</v>
      </c>
      <c r="AP6" s="35">
        <f t="shared" si="3"/>
        <v>64.459999999999994</v>
      </c>
      <c r="AQ6" s="35">
        <f>AQ7</f>
        <v>48.11</v>
      </c>
      <c r="AR6" s="35">
        <f>AR7</f>
        <v>45.53</v>
      </c>
      <c r="AS6" s="35">
        <f>AS7</f>
        <v>79.760000000000005</v>
      </c>
      <c r="AT6" s="35">
        <f t="shared" si="3"/>
        <v>74.099999999999994</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1165.78</v>
      </c>
      <c r="BB6" s="35">
        <f>BB7</f>
        <v>1107.52</v>
      </c>
      <c r="BC6" s="35">
        <f>BC7</f>
        <v>966</v>
      </c>
      <c r="BD6" s="35">
        <f>BD7</f>
        <v>827.15</v>
      </c>
      <c r="BE6" s="35">
        <f t="shared" si="3"/>
        <v>788.13</v>
      </c>
      <c r="BF6" s="35">
        <f t="shared" si="3"/>
        <v>204.31</v>
      </c>
      <c r="BG6" s="35">
        <f t="shared" si="3"/>
        <v>214.2</v>
      </c>
      <c r="BH6" s="35">
        <f t="shared" si="3"/>
        <v>242.32</v>
      </c>
      <c r="BI6" s="35">
        <f t="shared" si="3"/>
        <v>256.39999999999998</v>
      </c>
      <c r="BJ6" s="35">
        <f t="shared" si="3"/>
        <v>254.62</v>
      </c>
      <c r="BK6" s="33" t="str">
        <f>IF(BK7="-","【-】","【"&amp;SUBSTITUTE(TEXT(BK7,"#,##0.00"),"-","△")&amp;"】")</f>
        <v>【229.84】</v>
      </c>
      <c r="BL6" s="35">
        <f t="shared" si="3"/>
        <v>63.2</v>
      </c>
      <c r="BM6" s="35">
        <f>BM7</f>
        <v>70.17</v>
      </c>
      <c r="BN6" s="35">
        <f>BN7</f>
        <v>70.48</v>
      </c>
      <c r="BO6" s="35">
        <f>BO7</f>
        <v>72.3</v>
      </c>
      <c r="BP6" s="35">
        <f t="shared" si="3"/>
        <v>71.739999999999995</v>
      </c>
      <c r="BQ6" s="35">
        <f t="shared" si="3"/>
        <v>106.98</v>
      </c>
      <c r="BR6" s="35">
        <f t="shared" si="3"/>
        <v>103.06</v>
      </c>
      <c r="BS6" s="35">
        <f t="shared" si="3"/>
        <v>100.74</v>
      </c>
      <c r="BT6" s="35">
        <f t="shared" si="3"/>
        <v>95.67</v>
      </c>
      <c r="BU6" s="35">
        <f t="shared" si="3"/>
        <v>106.76</v>
      </c>
      <c r="BV6" s="33" t="str">
        <f>IF(BV7="-","【-】","【"&amp;SUBSTITUTE(TEXT(BV7,"#,##0.00"),"-","△")&amp;"】")</f>
        <v>【110.13】</v>
      </c>
      <c r="BW6" s="35">
        <f t="shared" si="3"/>
        <v>45.29</v>
      </c>
      <c r="BX6" s="35">
        <f>BX7</f>
        <v>40.44</v>
      </c>
      <c r="BY6" s="35">
        <f>BY7</f>
        <v>40.25</v>
      </c>
      <c r="BZ6" s="35">
        <f>BZ7</f>
        <v>38.130000000000003</v>
      </c>
      <c r="CA6" s="35">
        <f t="shared" si="3"/>
        <v>37.92</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24.22</v>
      </c>
      <c r="CI6" s="35">
        <f>CI7</f>
        <v>23.82</v>
      </c>
      <c r="CJ6" s="35">
        <f>CJ7</f>
        <v>24.24</v>
      </c>
      <c r="CK6" s="35">
        <f>CK7</f>
        <v>25.51</v>
      </c>
      <c r="CL6" s="35">
        <f t="shared" si="5"/>
        <v>25.16</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35.04</v>
      </c>
      <c r="CT6" s="35">
        <f>CT7</f>
        <v>35.14</v>
      </c>
      <c r="CU6" s="35">
        <f>CU7</f>
        <v>38.11</v>
      </c>
      <c r="CV6" s="35">
        <f>CV7</f>
        <v>41.64</v>
      </c>
      <c r="CW6" s="35">
        <f t="shared" si="6"/>
        <v>42.36</v>
      </c>
      <c r="CX6" s="35">
        <f t="shared" si="6"/>
        <v>62.75</v>
      </c>
      <c r="CY6" s="35">
        <f t="shared" si="6"/>
        <v>61.99</v>
      </c>
      <c r="CZ6" s="35">
        <f t="shared" si="6"/>
        <v>62.26</v>
      </c>
      <c r="DA6" s="35">
        <f t="shared" si="6"/>
        <v>63.81</v>
      </c>
      <c r="DB6" s="35">
        <f t="shared" si="6"/>
        <v>65.94</v>
      </c>
      <c r="DC6" s="33" t="str">
        <f>IF(DC7="-","【-】","【"&amp;SUBSTITUTE(TEXT(DC7,"#,##0.00"),"-","△")&amp;"】")</f>
        <v>【77.52】</v>
      </c>
      <c r="DD6" s="35">
        <f t="shared" ref="DD6:DM6" si="7">DD7</f>
        <v>57.81</v>
      </c>
      <c r="DE6" s="35">
        <f>DE7</f>
        <v>58.17</v>
      </c>
      <c r="DF6" s="35">
        <f>DF7</f>
        <v>59.48</v>
      </c>
      <c r="DG6" s="35">
        <f>DG7</f>
        <v>60.34</v>
      </c>
      <c r="DH6" s="35">
        <f t="shared" si="7"/>
        <v>60.8</v>
      </c>
      <c r="DI6" s="35">
        <f t="shared" si="7"/>
        <v>57.57</v>
      </c>
      <c r="DJ6" s="35">
        <f t="shared" si="7"/>
        <v>57.63</v>
      </c>
      <c r="DK6" s="35">
        <f t="shared" si="7"/>
        <v>58.13</v>
      </c>
      <c r="DL6" s="35">
        <f t="shared" si="7"/>
        <v>59.87</v>
      </c>
      <c r="DM6" s="35">
        <f t="shared" si="7"/>
        <v>56.74</v>
      </c>
      <c r="DN6" s="33" t="str">
        <f>IF(DN7="-","【-】","【"&amp;SUBSTITUTE(TEXT(DN7,"#,##0.00"),"-","△")&amp;"】")</f>
        <v>【61.16】</v>
      </c>
      <c r="DO6" s="35">
        <f t="shared" ref="DO6:DX6" si="8">DO7</f>
        <v>52.28</v>
      </c>
      <c r="DP6" s="35">
        <f>DP7</f>
        <v>54.09</v>
      </c>
      <c r="DQ6" s="35">
        <f>DQ7</f>
        <v>53.88</v>
      </c>
      <c r="DR6" s="35">
        <f>DR7</f>
        <v>53.25</v>
      </c>
      <c r="DS6" s="35">
        <f t="shared" si="8"/>
        <v>51.19</v>
      </c>
      <c r="DT6" s="35">
        <f t="shared" si="8"/>
        <v>52.33</v>
      </c>
      <c r="DU6" s="35">
        <f t="shared" si="8"/>
        <v>52.35</v>
      </c>
      <c r="DV6" s="35">
        <f t="shared" si="8"/>
        <v>53.69</v>
      </c>
      <c r="DW6" s="35">
        <f t="shared" si="8"/>
        <v>56.59</v>
      </c>
      <c r="DX6" s="35">
        <f t="shared" si="8"/>
        <v>54.73</v>
      </c>
      <c r="DY6" s="33" t="str">
        <f>IF(DY7="-","【-】","【"&amp;SUBSTITUTE(TEXT(DY7,"#,##0.00"),"-","△")&amp;"】")</f>
        <v>【49.95】</v>
      </c>
      <c r="DZ6" s="35">
        <f t="shared" ref="DZ6:EI6" si="9">DZ7</f>
        <v>0</v>
      </c>
      <c r="EA6" s="35">
        <f>EA7</f>
        <v>0</v>
      </c>
      <c r="EB6" s="35">
        <f>EB7</f>
        <v>0</v>
      </c>
      <c r="EC6" s="35">
        <f>EC7</f>
        <v>0</v>
      </c>
      <c r="ED6" s="35">
        <f t="shared" si="9"/>
        <v>0</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97600</v>
      </c>
      <c r="L7" s="37" t="s">
        <v>96</v>
      </c>
      <c r="M7" s="38">
        <v>2</v>
      </c>
      <c r="N7" s="38">
        <v>24556</v>
      </c>
      <c r="O7" s="39" t="s">
        <v>97</v>
      </c>
      <c r="P7" s="39">
        <v>44.7</v>
      </c>
      <c r="Q7" s="38">
        <v>103</v>
      </c>
      <c r="R7" s="38">
        <v>41340</v>
      </c>
      <c r="S7" s="37" t="s">
        <v>98</v>
      </c>
      <c r="T7" s="40">
        <v>72.680000000000007</v>
      </c>
      <c r="U7" s="40">
        <v>77.83</v>
      </c>
      <c r="V7" s="40">
        <v>80.650000000000006</v>
      </c>
      <c r="W7" s="40">
        <v>78.86</v>
      </c>
      <c r="X7" s="40">
        <v>80.08</v>
      </c>
      <c r="Y7" s="40">
        <v>117.47</v>
      </c>
      <c r="Z7" s="40">
        <v>115.38</v>
      </c>
      <c r="AA7" s="40">
        <v>113.53</v>
      </c>
      <c r="AB7" s="40">
        <v>111.03</v>
      </c>
      <c r="AC7" s="41">
        <v>112.45</v>
      </c>
      <c r="AD7" s="40">
        <v>114.39</v>
      </c>
      <c r="AE7" s="40">
        <v>963.57</v>
      </c>
      <c r="AF7" s="40">
        <v>1016.9</v>
      </c>
      <c r="AG7" s="40">
        <v>1005.57</v>
      </c>
      <c r="AH7" s="40">
        <v>964.79</v>
      </c>
      <c r="AI7" s="40">
        <v>984.71</v>
      </c>
      <c r="AJ7" s="40">
        <v>51.91</v>
      </c>
      <c r="AK7" s="40">
        <v>53.86</v>
      </c>
      <c r="AL7" s="40">
        <v>75.17</v>
      </c>
      <c r="AM7" s="40">
        <v>164.95</v>
      </c>
      <c r="AN7" s="40">
        <v>124.74</v>
      </c>
      <c r="AO7" s="40">
        <v>23.61</v>
      </c>
      <c r="AP7" s="40">
        <v>64.459999999999994</v>
      </c>
      <c r="AQ7" s="40">
        <v>48.11</v>
      </c>
      <c r="AR7" s="40">
        <v>45.53</v>
      </c>
      <c r="AS7" s="40">
        <v>79.760000000000005</v>
      </c>
      <c r="AT7" s="40">
        <v>74.099999999999994</v>
      </c>
      <c r="AU7" s="40">
        <v>578.19000000000005</v>
      </c>
      <c r="AV7" s="40">
        <v>638.35</v>
      </c>
      <c r="AW7" s="40">
        <v>521.36</v>
      </c>
      <c r="AX7" s="40">
        <v>549.66999999999996</v>
      </c>
      <c r="AY7" s="40">
        <v>599.1</v>
      </c>
      <c r="AZ7" s="40">
        <v>494.95</v>
      </c>
      <c r="BA7" s="40">
        <v>1165.78</v>
      </c>
      <c r="BB7" s="40">
        <v>1107.52</v>
      </c>
      <c r="BC7" s="40">
        <v>966</v>
      </c>
      <c r="BD7" s="40">
        <v>827.15</v>
      </c>
      <c r="BE7" s="40">
        <v>788.13</v>
      </c>
      <c r="BF7" s="40">
        <v>204.31</v>
      </c>
      <c r="BG7" s="40">
        <v>214.2</v>
      </c>
      <c r="BH7" s="40">
        <v>242.32</v>
      </c>
      <c r="BI7" s="40">
        <v>256.39999999999998</v>
      </c>
      <c r="BJ7" s="40">
        <v>254.62</v>
      </c>
      <c r="BK7" s="40">
        <v>229.84</v>
      </c>
      <c r="BL7" s="40">
        <v>63.2</v>
      </c>
      <c r="BM7" s="40">
        <v>70.17</v>
      </c>
      <c r="BN7" s="40">
        <v>70.48</v>
      </c>
      <c r="BO7" s="40">
        <v>72.3</v>
      </c>
      <c r="BP7" s="40">
        <v>71.739999999999995</v>
      </c>
      <c r="BQ7" s="40">
        <v>106.98</v>
      </c>
      <c r="BR7" s="40">
        <v>103.06</v>
      </c>
      <c r="BS7" s="40">
        <v>100.74</v>
      </c>
      <c r="BT7" s="40">
        <v>95.67</v>
      </c>
      <c r="BU7" s="40">
        <v>106.76</v>
      </c>
      <c r="BV7" s="40">
        <v>110.13</v>
      </c>
      <c r="BW7" s="40">
        <v>45.29</v>
      </c>
      <c r="BX7" s="40">
        <v>40.44</v>
      </c>
      <c r="BY7" s="40">
        <v>40.25</v>
      </c>
      <c r="BZ7" s="40">
        <v>38.130000000000003</v>
      </c>
      <c r="CA7" s="40">
        <v>37.92</v>
      </c>
      <c r="CB7" s="40">
        <v>26.08</v>
      </c>
      <c r="CC7" s="40">
        <v>26.92</v>
      </c>
      <c r="CD7" s="40">
        <v>27.33</v>
      </c>
      <c r="CE7" s="40">
        <v>27.25</v>
      </c>
      <c r="CF7" s="40">
        <v>24.35</v>
      </c>
      <c r="CG7" s="40">
        <v>19.72</v>
      </c>
      <c r="CH7" s="40">
        <v>24.22</v>
      </c>
      <c r="CI7" s="40">
        <v>23.82</v>
      </c>
      <c r="CJ7" s="40">
        <v>24.24</v>
      </c>
      <c r="CK7" s="40">
        <v>25.51</v>
      </c>
      <c r="CL7" s="40">
        <v>25.16</v>
      </c>
      <c r="CM7" s="40">
        <v>41.59</v>
      </c>
      <c r="CN7" s="40">
        <v>40.29</v>
      </c>
      <c r="CO7" s="40">
        <v>40.409999999999997</v>
      </c>
      <c r="CP7" s="40">
        <v>41.58</v>
      </c>
      <c r="CQ7" s="40">
        <v>42.67</v>
      </c>
      <c r="CR7" s="40">
        <v>52.61</v>
      </c>
      <c r="CS7" s="40">
        <v>35.04</v>
      </c>
      <c r="CT7" s="40">
        <v>35.14</v>
      </c>
      <c r="CU7" s="40">
        <v>38.11</v>
      </c>
      <c r="CV7" s="40">
        <v>41.64</v>
      </c>
      <c r="CW7" s="40">
        <v>42.36</v>
      </c>
      <c r="CX7" s="40">
        <v>62.75</v>
      </c>
      <c r="CY7" s="40">
        <v>61.99</v>
      </c>
      <c r="CZ7" s="40">
        <v>62.26</v>
      </c>
      <c r="DA7" s="40">
        <v>63.81</v>
      </c>
      <c r="DB7" s="40">
        <v>65.94</v>
      </c>
      <c r="DC7" s="40">
        <v>77.52</v>
      </c>
      <c r="DD7" s="40">
        <v>57.81</v>
      </c>
      <c r="DE7" s="40">
        <v>58.17</v>
      </c>
      <c r="DF7" s="40">
        <v>59.48</v>
      </c>
      <c r="DG7" s="40">
        <v>60.34</v>
      </c>
      <c r="DH7" s="40">
        <v>60.8</v>
      </c>
      <c r="DI7" s="40">
        <v>57.57</v>
      </c>
      <c r="DJ7" s="40">
        <v>57.63</v>
      </c>
      <c r="DK7" s="40">
        <v>58.13</v>
      </c>
      <c r="DL7" s="40">
        <v>59.87</v>
      </c>
      <c r="DM7" s="40">
        <v>56.74</v>
      </c>
      <c r="DN7" s="40">
        <v>61.16</v>
      </c>
      <c r="DO7" s="40">
        <v>52.28</v>
      </c>
      <c r="DP7" s="40">
        <v>54.09</v>
      </c>
      <c r="DQ7" s="40">
        <v>53.88</v>
      </c>
      <c r="DR7" s="40">
        <v>53.25</v>
      </c>
      <c r="DS7" s="40">
        <v>51.19</v>
      </c>
      <c r="DT7" s="40">
        <v>52.33</v>
      </c>
      <c r="DU7" s="40">
        <v>52.35</v>
      </c>
      <c r="DV7" s="40">
        <v>53.69</v>
      </c>
      <c r="DW7" s="40">
        <v>56.59</v>
      </c>
      <c r="DX7" s="40">
        <v>54.73</v>
      </c>
      <c r="DY7" s="40">
        <v>49.95</v>
      </c>
      <c r="DZ7" s="40">
        <v>0</v>
      </c>
      <c r="EA7" s="40">
        <v>0</v>
      </c>
      <c r="EB7" s="40">
        <v>0</v>
      </c>
      <c r="EC7" s="40">
        <v>0</v>
      </c>
      <c r="ED7" s="40">
        <v>0</v>
      </c>
      <c r="EE7" s="40">
        <v>0.77</v>
      </c>
      <c r="EF7" s="40">
        <v>0.24</v>
      </c>
      <c r="EG7" s="40">
        <v>0.22</v>
      </c>
      <c r="EH7" s="40">
        <v>0.24</v>
      </c>
      <c r="EI7" s="40">
        <v>0.52</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72.680000000000007</v>
      </c>
      <c r="V11" s="48">
        <f>IF(U6="-",NA(),U6)</f>
        <v>77.83</v>
      </c>
      <c r="W11" s="48">
        <f>IF(V6="-",NA(),V6)</f>
        <v>80.650000000000006</v>
      </c>
      <c r="X11" s="48">
        <f>IF(W6="-",NA(),W6)</f>
        <v>78.86</v>
      </c>
      <c r="Y11" s="48">
        <f>IF(X6="-",NA(),X6)</f>
        <v>80.08</v>
      </c>
      <c r="AE11" s="47" t="s">
        <v>23</v>
      </c>
      <c r="AF11" s="48">
        <f>IF(AE6="-",NA(),AE6)</f>
        <v>963.57</v>
      </c>
      <c r="AG11" s="48">
        <f>IF(AF6="-",NA(),AF6)</f>
        <v>1016.9</v>
      </c>
      <c r="AH11" s="48">
        <f>IF(AG6="-",NA(),AG6)</f>
        <v>1005.57</v>
      </c>
      <c r="AI11" s="48">
        <f>IF(AH6="-",NA(),AH6)</f>
        <v>964.79</v>
      </c>
      <c r="AJ11" s="48">
        <f>IF(AI6="-",NA(),AI6)</f>
        <v>984.71</v>
      </c>
      <c r="AP11" s="47" t="s">
        <v>23</v>
      </c>
      <c r="AQ11" s="48">
        <f>IF(AP6="-",NA(),AP6)</f>
        <v>64.459999999999994</v>
      </c>
      <c r="AR11" s="48">
        <f>IF(AQ6="-",NA(),AQ6)</f>
        <v>48.11</v>
      </c>
      <c r="AS11" s="48">
        <f>IF(AR6="-",NA(),AR6)</f>
        <v>45.53</v>
      </c>
      <c r="AT11" s="48">
        <f>IF(AS6="-",NA(),AS6)</f>
        <v>79.760000000000005</v>
      </c>
      <c r="AU11" s="48">
        <f>IF(AT6="-",NA(),AT6)</f>
        <v>74.099999999999994</v>
      </c>
      <c r="BA11" s="47" t="s">
        <v>23</v>
      </c>
      <c r="BB11" s="48">
        <f>IF(BA6="-",NA(),BA6)</f>
        <v>1165.78</v>
      </c>
      <c r="BC11" s="48">
        <f>IF(BB6="-",NA(),BB6)</f>
        <v>1107.52</v>
      </c>
      <c r="BD11" s="48">
        <f>IF(BC6="-",NA(),BC6)</f>
        <v>966</v>
      </c>
      <c r="BE11" s="48">
        <f>IF(BD6="-",NA(),BD6)</f>
        <v>827.15</v>
      </c>
      <c r="BF11" s="48">
        <f>IF(BE6="-",NA(),BE6)</f>
        <v>788.13</v>
      </c>
      <c r="BL11" s="47" t="s">
        <v>23</v>
      </c>
      <c r="BM11" s="48">
        <f>IF(BL6="-",NA(),BL6)</f>
        <v>63.2</v>
      </c>
      <c r="BN11" s="48">
        <f>IF(BM6="-",NA(),BM6)</f>
        <v>70.17</v>
      </c>
      <c r="BO11" s="48">
        <f>IF(BN6="-",NA(),BN6)</f>
        <v>70.48</v>
      </c>
      <c r="BP11" s="48">
        <f>IF(BO6="-",NA(),BO6)</f>
        <v>72.3</v>
      </c>
      <c r="BQ11" s="48">
        <f>IF(BP6="-",NA(),BP6)</f>
        <v>71.739999999999995</v>
      </c>
      <c r="BW11" s="47" t="s">
        <v>23</v>
      </c>
      <c r="BX11" s="48">
        <f>IF(BW6="-",NA(),BW6)</f>
        <v>45.29</v>
      </c>
      <c r="BY11" s="48">
        <f>IF(BX6="-",NA(),BX6)</f>
        <v>40.44</v>
      </c>
      <c r="BZ11" s="48">
        <f>IF(BY6="-",NA(),BY6)</f>
        <v>40.25</v>
      </c>
      <c r="CA11" s="48">
        <f>IF(BZ6="-",NA(),BZ6)</f>
        <v>38.130000000000003</v>
      </c>
      <c r="CB11" s="48">
        <f>IF(CA6="-",NA(),CA6)</f>
        <v>37.92</v>
      </c>
      <c r="CH11" s="47" t="s">
        <v>23</v>
      </c>
      <c r="CI11" s="48">
        <f>IF(CH6="-",NA(),CH6)</f>
        <v>24.22</v>
      </c>
      <c r="CJ11" s="48">
        <f>IF(CI6="-",NA(),CI6)</f>
        <v>23.82</v>
      </c>
      <c r="CK11" s="48">
        <f>IF(CJ6="-",NA(),CJ6)</f>
        <v>24.24</v>
      </c>
      <c r="CL11" s="48">
        <f>IF(CK6="-",NA(),CK6)</f>
        <v>25.51</v>
      </c>
      <c r="CM11" s="48">
        <f>IF(CL6="-",NA(),CL6)</f>
        <v>25.16</v>
      </c>
      <c r="CS11" s="47" t="s">
        <v>23</v>
      </c>
      <c r="CT11" s="48">
        <f>IF(CS6="-",NA(),CS6)</f>
        <v>35.04</v>
      </c>
      <c r="CU11" s="48">
        <f>IF(CT6="-",NA(),CT6)</f>
        <v>35.14</v>
      </c>
      <c r="CV11" s="48">
        <f>IF(CU6="-",NA(),CU6)</f>
        <v>38.11</v>
      </c>
      <c r="CW11" s="48">
        <f>IF(CV6="-",NA(),CV6)</f>
        <v>41.64</v>
      </c>
      <c r="CX11" s="48">
        <f>IF(CW6="-",NA(),CW6)</f>
        <v>42.36</v>
      </c>
      <c r="DD11" s="47" t="s">
        <v>23</v>
      </c>
      <c r="DE11" s="48">
        <f>IF(DD6="-",NA(),DD6)</f>
        <v>57.81</v>
      </c>
      <c r="DF11" s="48">
        <f>IF(DE6="-",NA(),DE6)</f>
        <v>58.17</v>
      </c>
      <c r="DG11" s="48">
        <f>IF(DF6="-",NA(),DF6)</f>
        <v>59.48</v>
      </c>
      <c r="DH11" s="48">
        <f>IF(DG6="-",NA(),DG6)</f>
        <v>60.34</v>
      </c>
      <c r="DI11" s="48">
        <f>IF(DH6="-",NA(),DH6)</f>
        <v>60.8</v>
      </c>
      <c r="DO11" s="47" t="s">
        <v>23</v>
      </c>
      <c r="DP11" s="48">
        <f>IF(DO6="-",NA(),DO6)</f>
        <v>52.28</v>
      </c>
      <c r="DQ11" s="48">
        <f>IF(DP6="-",NA(),DP6)</f>
        <v>54.09</v>
      </c>
      <c r="DR11" s="48">
        <f>IF(DQ6="-",NA(),DQ6)</f>
        <v>53.88</v>
      </c>
      <c r="DS11" s="48">
        <f>IF(DR6="-",NA(),DR6)</f>
        <v>53.25</v>
      </c>
      <c r="DT11" s="48">
        <f>IF(DS6="-",NA(),DS6)</f>
        <v>51.19</v>
      </c>
      <c r="DZ11" s="47" t="s">
        <v>23</v>
      </c>
      <c r="EA11" s="48">
        <f>IF(DZ6="-",NA(),DZ6)</f>
        <v>0</v>
      </c>
      <c r="EB11" s="48">
        <f>IF(EA6="-",NA(),EA6)</f>
        <v>0</v>
      </c>
      <c r="EC11" s="48">
        <f>IF(EB6="-",NA(),EB6)</f>
        <v>0</v>
      </c>
      <c r="ED11" s="48">
        <f>IF(EC6="-",NA(),EC6)</f>
        <v>0</v>
      </c>
      <c r="EE11" s="48">
        <f>IF(ED6="-",NA(),ED6)</f>
        <v>0</v>
      </c>
    </row>
    <row r="12" spans="1:140" x14ac:dyDescent="0.2">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B1C13859-BF24-4E6A-BC4F-790C5EEB6795}"/>
</file>

<file path=customXml/itemProps2.xml><?xml version="1.0" encoding="utf-8"?>
<ds:datastoreItem xmlns:ds="http://schemas.openxmlformats.org/officeDocument/2006/customXml" ds:itemID="{77CD840D-BC67-4139-9DFE-A4A7AC8DC32B}"/>
</file>

<file path=customXml/itemProps3.xml><?xml version="1.0" encoding="utf-8"?>
<ds:datastoreItem xmlns:ds="http://schemas.openxmlformats.org/officeDocument/2006/customXml" ds:itemID="{6FBD9A8C-440C-48C5-8A13-F7405E92A9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2025-02-13T05:52:16Z</dcterms:created>
  <dcterms:modified xsi:type="dcterms:W3CDTF">2025-02-13T05:52:31Z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