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57A560CCF80610BB3E0D51108D2494536CCDF080" xr6:coauthVersionLast="47" xr6:coauthVersionMax="47" xr10:uidLastSave="{C17A18D9-E4BC-4066-9B76-3229AC38A9A2}"/>
  <workbookProtection workbookAlgorithmName="SHA-512" workbookHashValue="EHxHQouQcgHglkXLQvFSAisH3C+meEffwSAgTvT2XvrnW0oBeT3wT1RwWtKrqDVTVd5P3h/7fV/PTta4FDNwbQ==" workbookSaltValue="EnJt5/1CqewePD6UWDJlKA=="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12" i="5" l="1"/>
  <c r="F10" i="5"/>
  <c r="DI10" i="5" s="1"/>
  <c r="E10" i="5"/>
  <c r="DS10" i="5" s="1"/>
  <c r="D10" i="5"/>
  <c r="CV10" i="5" s="1"/>
  <c r="C10" i="5"/>
  <c r="CU10" i="5" s="1"/>
  <c r="B10" i="5"/>
  <c r="DE10" i="5" s="1"/>
  <c r="DZ9" i="5"/>
  <c r="DO9" i="5"/>
  <c r="DD9" i="5"/>
  <c r="CS9" i="5"/>
  <c r="CH9" i="5"/>
  <c r="BW9" i="5"/>
  <c r="BL9" i="5"/>
  <c r="BA9" i="5"/>
  <c r="AP9" i="5"/>
  <c r="AE9" i="5"/>
  <c r="T9" i="5"/>
  <c r="EJ6" i="5"/>
  <c r="JM90" i="4" s="1"/>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GZ32" i="4"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EH90" i="4"/>
  <c r="BE90" i="4"/>
  <c r="AD90" i="4"/>
  <c r="C90" i="4"/>
  <c r="RA81" i="4"/>
  <c r="PZ81" i="4"/>
  <c r="OY81" i="4"/>
  <c r="MW81" i="4"/>
  <c r="KO81" i="4"/>
  <c r="JN81" i="4"/>
  <c r="IM81" i="4"/>
  <c r="HL81" i="4"/>
  <c r="GK81" i="4"/>
  <c r="CA81" i="4"/>
  <c r="AZ81" i="4"/>
  <c r="Y81" i="4"/>
  <c r="RA80" i="4"/>
  <c r="PZ80" i="4"/>
  <c r="OY80" i="4"/>
  <c r="NX80" i="4"/>
  <c r="MW80" i="4"/>
  <c r="KO80" i="4"/>
  <c r="JN80" i="4"/>
  <c r="EC80" i="4"/>
  <c r="DB80" i="4"/>
  <c r="OY79" i="4"/>
  <c r="NX79" i="4"/>
  <c r="MW79" i="4"/>
  <c r="QN56" i="4"/>
  <c r="OF56" i="4"/>
  <c r="MN56" i="4"/>
  <c r="LT56" i="4"/>
  <c r="KZ56" i="4"/>
  <c r="KF56" i="4"/>
  <c r="JL56" i="4"/>
  <c r="X56" i="4"/>
  <c r="RH55" i="4"/>
  <c r="QN55" i="4"/>
  <c r="OZ55" i="4"/>
  <c r="OF55" i="4"/>
  <c r="MN55" i="4"/>
  <c r="KZ55" i="4"/>
  <c r="GZ55" i="4"/>
  <c r="GF55" i="4"/>
  <c r="FL55" i="4"/>
  <c r="BL55" i="4"/>
  <c r="X55" i="4"/>
  <c r="QN54" i="4"/>
  <c r="PT54" i="4"/>
  <c r="KF54" i="4"/>
  <c r="GZ54" i="4"/>
  <c r="GF54" i="4"/>
  <c r="FL54" i="4"/>
  <c r="ER54" i="4"/>
  <c r="MN33" i="4"/>
  <c r="LT33" i="4"/>
  <c r="KZ33" i="4"/>
  <c r="KF33" i="4"/>
  <c r="JL33" i="4"/>
  <c r="GF33" i="4"/>
  <c r="FL33" i="4"/>
  <c r="CF33" i="4"/>
  <c r="OZ32" i="4"/>
  <c r="OF32" i="4"/>
  <c r="MN32" i="4"/>
  <c r="KZ32" i="4"/>
  <c r="JL32" i="4"/>
  <c r="QN31" i="4"/>
  <c r="PT31" i="4"/>
  <c r="OZ31" i="4"/>
  <c r="OF31" i="4"/>
  <c r="FL31" i="4"/>
  <c r="ER31" i="4"/>
  <c r="BL31" i="4"/>
  <c r="X31" i="4"/>
  <c r="LZ10" i="4"/>
  <c r="IT10" i="4"/>
  <c r="FN10" i="4"/>
  <c r="CH10" i="4"/>
  <c r="B10" i="4"/>
  <c r="PF8" i="4"/>
  <c r="LZ8" i="4"/>
  <c r="IT8" i="4"/>
  <c r="FN8" i="4"/>
  <c r="CH8" i="4"/>
  <c r="B8" i="4"/>
  <c r="B5" i="4"/>
  <c r="AH10" i="5" l="1"/>
  <c r="EC10" i="5"/>
  <c r="W10" i="5"/>
  <c r="DR10" i="5"/>
  <c r="GF31" i="4"/>
  <c r="X32" i="4"/>
  <c r="RH32" i="4"/>
  <c r="JL54" i="4"/>
  <c r="BL56" i="4"/>
  <c r="Y10" i="5"/>
  <c r="GZ31" i="4"/>
  <c r="BL32" i="4"/>
  <c r="X33" i="4"/>
  <c r="OF33" i="4"/>
  <c r="CA80" i="4"/>
  <c r="QN33" i="4"/>
  <c r="AQ10" i="5"/>
  <c r="EE10" i="5"/>
  <c r="RH54" i="4"/>
  <c r="CZ31" i="4"/>
  <c r="RA79" i="4"/>
  <c r="RH31" i="4"/>
  <c r="QN32" i="4"/>
  <c r="HT54" i="4"/>
  <c r="CZ55" i="4"/>
  <c r="AR56" i="4"/>
  <c r="Y80" i="4"/>
  <c r="EA10" i="5"/>
  <c r="CF56" i="4"/>
  <c r="Y79" i="4"/>
  <c r="CZ32" i="4"/>
  <c r="CA79" i="4"/>
  <c r="AS10" i="5"/>
  <c r="AI11" i="5"/>
  <c r="RH56" i="4"/>
  <c r="AZ80" i="4"/>
  <c r="HT31" i="4"/>
  <c r="AR33" i="4"/>
  <c r="KZ54" i="4"/>
  <c r="CZ56" i="4"/>
  <c r="JL31" i="4"/>
  <c r="FL32" i="4"/>
  <c r="BL33" i="4"/>
  <c r="RH33" i="4"/>
  <c r="MN54" i="4"/>
  <c r="JL55" i="4"/>
  <c r="FL56" i="4"/>
  <c r="EC79" i="4"/>
  <c r="KF31" i="4"/>
  <c r="GF32" i="4"/>
  <c r="X54" i="4"/>
  <c r="OF54" i="4"/>
  <c r="GF56" i="4"/>
  <c r="HL79" i="4"/>
  <c r="GK80" i="4"/>
  <c r="EC81" i="4"/>
  <c r="AU10" i="5"/>
  <c r="KZ31" i="4"/>
  <c r="CZ33" i="4"/>
  <c r="BL54" i="4"/>
  <c r="OZ54" i="4"/>
  <c r="IM79" i="4"/>
  <c r="IM80" i="4"/>
  <c r="BO10" i="5"/>
  <c r="BZ10" i="5"/>
  <c r="MN31" i="4"/>
  <c r="CZ54" i="4"/>
  <c r="KO79" i="4"/>
  <c r="CI10" i="5"/>
  <c r="CK10" i="5"/>
  <c r="CM10" i="5"/>
  <c r="DG10" i="5"/>
  <c r="GZ33" i="4"/>
  <c r="OZ33" i="4"/>
  <c r="GZ56" i="4"/>
  <c r="OZ56" i="4"/>
  <c r="JN79" i="4"/>
  <c r="AR31" i="4"/>
  <c r="LT31" i="4"/>
  <c r="AR32" i="4"/>
  <c r="ER32" i="4"/>
  <c r="HT32" i="4"/>
  <c r="LT32" i="4"/>
  <c r="PT32" i="4"/>
  <c r="ER33" i="4"/>
  <c r="HT33" i="4"/>
  <c r="PT33" i="4"/>
  <c r="AR54" i="4"/>
  <c r="LT54" i="4"/>
  <c r="AR55" i="4"/>
  <c r="ER55" i="4"/>
  <c r="HT55" i="4"/>
  <c r="LT55" i="4"/>
  <c r="PT55" i="4"/>
  <c r="ER56" i="4"/>
  <c r="HT56" i="4"/>
  <c r="PT56" i="4"/>
  <c r="AZ79" i="4"/>
  <c r="GK79" i="4"/>
  <c r="PZ79" i="4"/>
  <c r="HL80" i="4"/>
  <c r="DB81" i="4"/>
  <c r="NX81" i="4"/>
  <c r="V10" i="5"/>
  <c r="AF10" i="5"/>
  <c r="AJ10" i="5"/>
  <c r="AT10" i="5"/>
  <c r="BD10" i="5"/>
  <c r="BN10" i="5"/>
  <c r="BX10" i="5"/>
  <c r="CB10" i="5"/>
  <c r="CL10" i="5"/>
  <c r="DF10" i="5"/>
  <c r="DP10" i="5"/>
  <c r="DT10" i="5"/>
  <c r="ED10" i="5"/>
  <c r="AG10" i="5"/>
  <c r="BE10" i="5"/>
  <c r="BY10" i="5"/>
  <c r="CW10" i="5"/>
  <c r="DQ10" i="5"/>
  <c r="X11" i="5"/>
  <c r="AR11" i="5"/>
  <c r="BP11" i="5"/>
  <c r="CJ11" i="5"/>
  <c r="CF31" i="4"/>
  <c r="CF54" i="4"/>
  <c r="DB79" i="4"/>
  <c r="X10" i="5"/>
  <c r="AR10" i="5"/>
  <c r="BB10" i="5"/>
  <c r="BF10" i="5"/>
  <c r="BP10" i="5"/>
  <c r="CJ10" i="5"/>
  <c r="CT10" i="5"/>
  <c r="CX10" i="5"/>
  <c r="DH10" i="5"/>
  <c r="EB10" i="5"/>
  <c r="U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<sst xmlns="http://schemas.openxmlformats.org/spreadsheetml/2006/main" count="262" uniqueCount="107">
  <si>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</si>
  <si>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</si>
  <si>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</si>
  <si>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</si>
  <si>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</si>
  <si>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</si>
  <si>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</si>
  <si>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</si>
  <si>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</si>
  <si>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</si>
  <si>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</si>
  <si>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</si>
  <si>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</si>
  <si>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</si>
  <si>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</si>
  <si>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</si>
  <si>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</si>
  <si>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</si>
  <si>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</si>
  <si>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</si>
  <si>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</si>
  <si>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</si>
  <si>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</si>
  <si>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</si>
  <si>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</si>
  <si>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</si>
  <si>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</si>
  <si>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</si>
  <si>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</si>
  <si>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</si>
  <si>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</si>
  <si>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</si>
  <si>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</si>
  <si>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</si>
  <si>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</si>
  <si>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</si>
  <si>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</si>
  <si>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</si>
  <si>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</si>
  <si>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</si>
  <si>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</si>
  <si>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</si>
  <si>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</si>
  <si>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</si>
  <si>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</si>
  <si>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</si>
  <si>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</si>
  <si>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</si>
  <si>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</si>
  <si>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</si>
  <si>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</si>
  <si>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</si>
  <si>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</si>
  <si>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</si>
  <si>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</si>
  <si>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</si>
  <si>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</si>
  <si>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</si>
  <si>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</si>
  <si>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</si>
  <si>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</si>
  <si>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</si>
  <si>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</si>
  <si>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</si>
  <si>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</si>
  <si>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</si>
  <si>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</si>
  <si>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</si>
  <si>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</si>
  <si>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</si>
  <si>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</si>
  <si>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</si>
  <si>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</si>
  <si>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</si>
  <si>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</si>
  <si>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</si>
  <si>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</si>
  <si>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</si>
  <si>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</si>
  <si>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</si>
  <si>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</si>
  <si>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</si>
  <si>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</si>
  <si>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</si>
  <si>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</si>
  <si>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</si>
  <si>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</si>
  <si>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</si>
  <si>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</si>
  <si>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</si>
  <si>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</si>
  <si>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</si>
  <si>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</si>
  <si>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</si>
  <si>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</si>
  <si>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</si>
  <si>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</si>
  <si>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</si>
  <si>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</si>
  <si>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</si>
  <si>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</si>
  <si>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</si>
  <si>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</si>
  <si>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</si>
  <si>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経常収支比率は100％を超え、料金収入以外の収入に依存することなく黒字経営を維持できており、累積欠損金の計上もない状況である。
　令和５年度は、基本使用水量の増加等により経常収益が増加したことに加え、近年の電気料金や工事費の高騰を踏まえ、施工箇所を精査した修繕工事費の減少等により経常費用が減少したことから、経常収支比率は増加した。
</t>
    </r>
    <r>
      <rPr>
        <b/>
        <sz val="11"/>
        <rFont val="ＭＳ ゴシック"/>
        <family val="3"/>
        <charset val="128"/>
      </rPr>
      <t>【経常収支比率　　7.57％増】
【累積欠損金比率　0％を維持】</t>
    </r>
    <r>
      <rPr>
        <sz val="11"/>
        <rFont val="ＭＳ ゴシック"/>
        <family val="3"/>
        <charset val="128"/>
      </rPr>
      <t xml:space="preserve">
　短期的な支払能力については、流動比率が100％を超え、全国平均を上回っているが、これは近年の設備投資を自己資金で賄い新たな企業債を発行しておらず、流動負債に計上される企業債の償還額が年々減少していることが主な要因である。また、同様の理由により企業債残高対給水収益比率も年々減少している。
</t>
    </r>
    <r>
      <rPr>
        <b/>
        <sz val="11"/>
        <rFont val="ＭＳ ゴシック"/>
        <family val="3"/>
        <charset val="128"/>
      </rPr>
      <t>【流動比率　202.12％増】
【企業債残高対給水収益比率　6.28％減】
　</t>
    </r>
    <r>
      <rPr>
        <sz val="11"/>
        <rFont val="ＭＳ ゴシック"/>
        <family val="3"/>
        <charset val="128"/>
      </rPr>
      <t xml:space="preserve">修繕工事の精査による修繕費等の減により、給水原価が減少したことから料金回収率は増加しているものの、実給水量が前年対比で低下したことから施設利用率については低下した。契約率については、責任水量の変動が小さいためほぼ横這いとなっている。
</t>
    </r>
    <r>
      <rPr>
        <b/>
        <sz val="11"/>
        <rFont val="ＭＳ ゴシック"/>
        <family val="3"/>
        <charset val="128"/>
      </rPr>
      <t>【料金回収率 8.62％増】【給水原価 0.75円減】
【施設利用率 4.03％減】【契約率 0.01％増】</t>
    </r>
    <rPh sb="182" eb="183">
      <t>ゾウ</t>
    </rPh>
    <rPh sb="387" eb="389">
      <t>シュウゼン</t>
    </rPh>
    <rPh sb="389" eb="391">
      <t>コウジ</t>
    </rPh>
    <rPh sb="392" eb="394">
      <t>セイサ</t>
    </rPh>
    <rPh sb="397" eb="400">
      <t>シュウゼンヒ</t>
    </rPh>
    <rPh sb="400" eb="401">
      <t>トウ</t>
    </rPh>
    <rPh sb="402" eb="403">
      <t>ゲン</t>
    </rPh>
    <rPh sb="412" eb="414">
      <t>ゲンショウ</t>
    </rPh>
    <rPh sb="426" eb="428">
      <t>ゾウカ</t>
    </rPh>
    <rPh sb="436" eb="440">
      <t>ジツキュウスイリョウ</t>
    </rPh>
    <rPh sb="441" eb="445">
      <t>ゼンネンタイヒ</t>
    </rPh>
    <rPh sb="446" eb="448">
      <t>テイカ</t>
    </rPh>
    <rPh sb="464" eb="466">
      <t>テイカ</t>
    </rPh>
    <rPh sb="516" eb="517">
      <t>ゾウ</t>
    </rPh>
    <rPh sb="529" eb="530">
      <t>ゲン</t>
    </rPh>
    <rPh sb="544" eb="545">
      <t>ゲン</t>
    </rPh>
    <rPh sb="556" eb="557">
      <t>ゾウ</t>
    </rPh>
    <phoneticPr fontId="5"/>
  </si>
  <si>
    <t>　営業開始当初は企業立地の遅れなどから、赤字経営を余儀なくされていたが、昭和42年度に累積赤字を解消して以降黒字経営を継続している。
　近年は施設の耐震対策工事を集中的に実施しており、一時的に多額の設備投資を予定していることから、今後は企業債の発行も視野に資金の安定性を図る必要がある。
　また、さらなる経営の合理化を図るため、現状分析や将来見通しを踏まえた経営戦略を平成３１年１月に策定し、令和５年３月に中間見直しを行った。引き続き工業用水の安定供給が可能となるよう努めてまいりたい。</t>
    <rPh sb="115" eb="117">
      <t>コンゴ</t>
    </rPh>
    <rPh sb="196" eb="198">
      <t>レイワ</t>
    </rPh>
    <rPh sb="199" eb="200">
      <t>ネン</t>
    </rPh>
    <rPh sb="201" eb="202">
      <t>ガツ</t>
    </rPh>
    <rPh sb="203" eb="207">
      <t>チュウカンミナオ</t>
    </rPh>
    <rPh sb="209" eb="210">
      <t>オコナ</t>
    </rPh>
    <phoneticPr fontId="5"/>
  </si>
  <si>
    <r>
      <t xml:space="preserve">　施設の老朽化対策については、施設整備計画を策定し、計画的に実施しているものの、後述する二重化、布設替を重点的に進めているため、管路経年化率を大幅に改善するまでには至っていない。
</t>
    </r>
    <r>
      <rPr>
        <b/>
        <sz val="11"/>
        <rFont val="ＭＳ ゴシック"/>
        <family val="3"/>
        <charset val="128"/>
      </rPr>
      <t>【有形固定資産減価償却率　1.25％増】
【管路経年化率　0.04％増】
　</t>
    </r>
    <r>
      <rPr>
        <sz val="11"/>
        <rFont val="ＭＳ ゴシック"/>
        <family val="3"/>
        <charset val="128"/>
      </rPr>
      <t>管路更新率が０％の年度が存在するが、これは、主要な管路について、既設管路を存置しつつバイパス管路を布設する二重化を進めているため、また、複数年度にわたる布設替工事が多く、それによる更新率については工事完成年度に一括反映することとしているためである。令和５年度は、笠岡地区で実施しているバイパス線布設工事（令和３年度～令和６年度）の一部が竣工したことにより、増加となった。</t>
    </r>
    <r>
      <rPr>
        <b/>
        <sz val="11"/>
        <rFont val="ＭＳ ゴシック"/>
        <family val="3"/>
        <charset val="128"/>
      </rPr>
      <t xml:space="preserve">
【管路更新率　0.10％増】</t>
    </r>
    <rPh sb="40" eb="42">
      <t>コウジュツ</t>
    </rPh>
    <rPh sb="44" eb="47">
      <t>ニジュウカ</t>
    </rPh>
    <rPh sb="48" eb="51">
      <t>フセツガ</t>
    </rPh>
    <rPh sb="52" eb="55">
      <t>ジュウテンテキ</t>
    </rPh>
    <rPh sb="56" eb="57">
      <t>スス</t>
    </rPh>
    <rPh sb="71" eb="73">
      <t>オオハバ</t>
    </rPh>
    <rPh sb="108" eb="109">
      <t>ゾウ</t>
    </rPh>
    <rPh sb="124" eb="125">
      <t>ゾウ</t>
    </rPh>
    <rPh sb="130" eb="132">
      <t>カンロ</t>
    </rPh>
    <rPh sb="132" eb="135">
      <t>コウシンリツ</t>
    </rPh>
    <rPh sb="139" eb="141">
      <t>ネンド</t>
    </rPh>
    <rPh sb="142" eb="144">
      <t>ソンザイ</t>
    </rPh>
    <rPh sb="152" eb="154">
      <t>シュヨウ</t>
    </rPh>
    <rPh sb="155" eb="157">
      <t>カンロ</t>
    </rPh>
    <rPh sb="162" eb="164">
      <t>キセツ</t>
    </rPh>
    <rPh sb="164" eb="166">
      <t>カンロ</t>
    </rPh>
    <rPh sb="187" eb="188">
      <t>スス</t>
    </rPh>
    <rPh sb="254" eb="256">
      <t>レイワ</t>
    </rPh>
    <rPh sb="257" eb="259">
      <t>ネンド</t>
    </rPh>
    <rPh sb="261" eb="263">
      <t>カサオカ</t>
    </rPh>
    <rPh sb="263" eb="265">
      <t>チク</t>
    </rPh>
    <rPh sb="266" eb="268">
      <t>ジッシ</t>
    </rPh>
    <rPh sb="276" eb="277">
      <t>セン</t>
    </rPh>
    <rPh sb="277" eb="281">
      <t>フセツコウジ</t>
    </rPh>
    <rPh sb="282" eb="284">
      <t>レイワ</t>
    </rPh>
    <rPh sb="285" eb="287">
      <t>ネンド</t>
    </rPh>
    <rPh sb="288" eb="290">
      <t>レイワ</t>
    </rPh>
    <rPh sb="291" eb="293">
      <t>ネンド</t>
    </rPh>
    <rPh sb="295" eb="297">
      <t>イチブ</t>
    </rPh>
    <rPh sb="298" eb="300">
      <t>シュンコウ</t>
    </rPh>
    <rPh sb="308" eb="310">
      <t>ゾウカ</t>
    </rPh>
    <rPh sb="328" eb="32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</si>
</sst>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55.15</c:v>
                </c:pt>
                <c:pt idx="1">
                  <c:v>55.99</c:v>
                </c:pt>
                <c:pt idx="2">
                  <c:v>55.39</c:v>
                </c:pt>
                <c:pt idx="3">
                  <c:v>56.38</c:v>
                </c:pt>
                <c:pt idx="4">
                  <c:v>57.63</c:v>
                </c:pt>
              </c:numCache>
            </c:numRef>
          </c:val>
          <c:extLst>
            <c:ext xmlns:c16="http://schemas.microsoft.com/office/drawing/2014/chart" uri="{C3380CC4-5D6E-409C-BE32-E72D297353CC}">
              <c16:uniqueId val="{00000000-5C71-4141-B66A-E60C5B8E84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5C71-4141-B66A-E60C5B8E84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71.849999999999994</c:v>
                </c:pt>
                <c:pt idx="1">
                  <c:v>71.63</c:v>
                </c:pt>
                <c:pt idx="2">
                  <c:v>71.72</c:v>
                </c:pt>
                <c:pt idx="3">
                  <c:v>71.67</c:v>
                </c:pt>
                <c:pt idx="4">
                  <c:v>71.709999999999994</c:v>
                </c:pt>
              </c:numCache>
            </c:numRef>
          </c:val>
          <c:extLst>
            <c:ext xmlns:c16="http://schemas.microsoft.com/office/drawing/2014/chart" uri="{C3380CC4-5D6E-409C-BE32-E72D297353CC}">
              <c16:uniqueId val="{00000000-1885-40BA-BF1C-ECCA0BCDDF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1885-40BA-BF1C-ECCA0BCDDF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7.0000000000000007E-2</c:v>
                </c:pt>
                <c:pt idx="1">
                  <c:v>0.28000000000000003</c:v>
                </c:pt>
                <c:pt idx="2">
                  <c:v>0</c:v>
                </c:pt>
                <c:pt idx="3">
                  <c:v>0.09</c:v>
                </c:pt>
                <c:pt idx="4">
                  <c:v>0.19</c:v>
                </c:pt>
              </c:numCache>
            </c:numRef>
          </c:val>
          <c:extLst>
            <c:ext xmlns:c16="http://schemas.microsoft.com/office/drawing/2014/chart" uri="{C3380CC4-5D6E-409C-BE32-E72D297353CC}">
              <c16:uniqueId val="{00000000-86D8-491F-952F-93054DA7B6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86D8-491F-952F-93054DA7B6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799.78</c:v>
                </c:pt>
                <c:pt idx="1">
                  <c:v>618.88</c:v>
                </c:pt>
                <c:pt idx="2">
                  <c:v>788.16</c:v>
                </c:pt>
                <c:pt idx="3">
                  <c:v>817.25</c:v>
                </c:pt>
                <c:pt idx="4">
                  <c:v>1019.37</c:v>
                </c:pt>
              </c:numCache>
            </c:numRef>
          </c:val>
          <c:extLst>
            <c:ext xmlns:c16="http://schemas.microsoft.com/office/drawing/2014/chart" uri="{C3380CC4-5D6E-409C-BE32-E72D297353CC}">
              <c16:uniqueId val="{00000000-1C6A-4C29-AA44-137E5FB29C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1C6A-4C29-AA44-137E5FB29C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55.94</c:v>
                </c:pt>
                <c:pt idx="1">
                  <c:v>38.409999999999997</c:v>
                </c:pt>
                <c:pt idx="2">
                  <c:v>23.95</c:v>
                </c:pt>
                <c:pt idx="3">
                  <c:v>13.99</c:v>
                </c:pt>
                <c:pt idx="4">
                  <c:v>7.71</c:v>
                </c:pt>
              </c:numCache>
            </c:numRef>
          </c:val>
          <c:extLst>
            <c:ext xmlns:c16="http://schemas.microsoft.com/office/drawing/2014/chart" uri="{C3380CC4-5D6E-409C-BE32-E72D297353CC}">
              <c16:uniqueId val="{00000000-AFC5-492D-A80D-8DC2C991CD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AFC5-492D-A80D-8DC2C991CD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132.88999999999999</c:v>
                </c:pt>
                <c:pt idx="1">
                  <c:v>128.38</c:v>
                </c:pt>
                <c:pt idx="2">
                  <c:v>116.98</c:v>
                </c:pt>
                <c:pt idx="3">
                  <c:v>111.41</c:v>
                </c:pt>
                <c:pt idx="4">
                  <c:v>120.03</c:v>
                </c:pt>
              </c:numCache>
            </c:numRef>
          </c:val>
          <c:extLst>
            <c:ext xmlns:c16="http://schemas.microsoft.com/office/drawing/2014/chart" uri="{C3380CC4-5D6E-409C-BE32-E72D297353CC}">
              <c16:uniqueId val="{00000000-D351-457E-9EE5-4B2F213D4E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D351-457E-9EE5-4B2F213D4E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9.27</c:v>
                </c:pt>
                <c:pt idx="1">
                  <c:v>9.5399999999999991</c:v>
                </c:pt>
                <c:pt idx="2">
                  <c:v>10.54</c:v>
                </c:pt>
                <c:pt idx="3">
                  <c:v>11.12</c:v>
                </c:pt>
                <c:pt idx="4">
                  <c:v>10.37</c:v>
                </c:pt>
              </c:numCache>
            </c:numRef>
          </c:val>
          <c:extLst>
            <c:ext xmlns:c16="http://schemas.microsoft.com/office/drawing/2014/chart" uri="{C3380CC4-5D6E-409C-BE32-E72D297353CC}">
              <c16:uniqueId val="{00000000-9539-4D99-8FED-97CF1A2CCC9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9539-4D99-8FED-97CF1A2CCC9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59.52</c:v>
                </c:pt>
                <c:pt idx="1">
                  <c:v>60.14</c:v>
                </c:pt>
                <c:pt idx="2">
                  <c:v>62.04</c:v>
                </c:pt>
                <c:pt idx="3">
                  <c:v>63.51</c:v>
                </c:pt>
                <c:pt idx="4">
                  <c:v>59.48</c:v>
                </c:pt>
              </c:numCache>
            </c:numRef>
          </c:val>
          <c:extLst>
            <c:ext xmlns:c16="http://schemas.microsoft.com/office/drawing/2014/chart" uri="{C3380CC4-5D6E-409C-BE32-E72D297353CC}">
              <c16:uniqueId val="{00000000-F727-4A37-83D5-AA346BBC84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F727-4A37-83D5-AA346BBC84F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96.2</c:v>
                </c:pt>
                <c:pt idx="1">
                  <c:v>96.07</c:v>
                </c:pt>
                <c:pt idx="2">
                  <c:v>96.07</c:v>
                </c:pt>
                <c:pt idx="3">
                  <c:v>96.07</c:v>
                </c:pt>
                <c:pt idx="4">
                  <c:v>96.08</c:v>
                </c:pt>
              </c:numCache>
            </c:numRef>
          </c:val>
          <c:extLst>
            <c:ext xmlns:c16="http://schemas.microsoft.com/office/drawing/2014/chart" uri="{C3380CC4-5D6E-409C-BE32-E72D297353CC}">
              <c16:uniqueId val="{00000000-4744-4D2A-AA8D-B7D5F2719F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4744-4D2A-AA8D-B7D5F2719F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5A-497E-A8DC-4BA239A1C4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FC5A-497E-A8DC-4BA239A1C4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132.9</c:v>
                </c:pt>
                <c:pt idx="1">
                  <c:v>129.27000000000001</c:v>
                </c:pt>
                <c:pt idx="2">
                  <c:v>119.56</c:v>
                </c:pt>
                <c:pt idx="3">
                  <c:v>114.61</c:v>
                </c:pt>
                <c:pt idx="4">
                  <c:v>122.18</c:v>
                </c:pt>
              </c:numCache>
            </c:numRef>
          </c:val>
          <c:extLst>
            <c:ext xmlns:c16="http://schemas.microsoft.com/office/drawing/2014/chart" uri="{C3380CC4-5D6E-409C-BE32-E72D297353CC}">
              <c16:uniqueId val="{00000000-4B1C-4D3F-B82A-9A38E4EB2B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4B1C-4D3F-B82A-9A38E4EB2B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62" sqref="B62:SK63"/>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岡山県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761900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7</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453194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94.8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116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732010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132.9</v>
      </c>
      <c r="Y32" s="121"/>
      <c r="Z32" s="121"/>
      <c r="AA32" s="121"/>
      <c r="AB32" s="121"/>
      <c r="AC32" s="121"/>
      <c r="AD32" s="121"/>
      <c r="AE32" s="121"/>
      <c r="AF32" s="121"/>
      <c r="AG32" s="121"/>
      <c r="AH32" s="121"/>
      <c r="AI32" s="121"/>
      <c r="AJ32" s="121"/>
      <c r="AK32" s="121"/>
      <c r="AL32" s="121"/>
      <c r="AM32" s="121"/>
      <c r="AN32" s="121"/>
      <c r="AO32" s="121"/>
      <c r="AP32" s="121"/>
      <c r="AQ32" s="122"/>
      <c r="AR32" s="120">
        <f>データ!U6</f>
        <v>129.27000000000001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119.56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114.61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122.18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799.78</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618.88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788.16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817.25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1019.37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55.94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38.409999999999997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23.95</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13.99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7.71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132.88999999999999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128.38</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116.98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111.41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120.03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9.27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9.5399999999999991</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10.54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11.12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10.37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59.52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60.14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62.04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63.51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59.48</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96.2</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96.07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96.07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96.07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96.08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135" t="s">
        <v>27</v>
      </c>
      <c r="SN66" s="136"/>
      <c r="SO66" s="136"/>
      <c r="SP66" s="136"/>
      <c r="SQ66" s="136"/>
      <c r="SR66" s="136"/>
      <c r="SS66" s="136"/>
      <c r="ST66" s="136"/>
      <c r="SU66" s="136"/>
      <c r="SV66" s="136"/>
      <c r="SW66" s="136"/>
      <c r="SX66" s="136"/>
      <c r="SY66" s="136"/>
      <c r="SZ66" s="136"/>
      <c r="TA66" s="137"/>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138"/>
      <c r="SN67" s="139"/>
      <c r="SO67" s="139"/>
      <c r="SP67" s="139"/>
      <c r="SQ67" s="139"/>
      <c r="SR67" s="139"/>
      <c r="SS67" s="139"/>
      <c r="ST67" s="139"/>
      <c r="SU67" s="139"/>
      <c r="SV67" s="139"/>
      <c r="SW67" s="139"/>
      <c r="SX67" s="139"/>
      <c r="SY67" s="139"/>
      <c r="SZ67" s="139"/>
      <c r="TA67" s="140"/>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R01</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R02</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R03</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R04</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R05</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R01</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R02</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R03</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R04</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R05</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R01</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R02</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R03</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R04</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R05</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55.15</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55.99</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55.39</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56.38</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57.63</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71.849999999999994</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71.63</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71.72</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71.67</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71.709999999999994</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7.0000000000000007E-2</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0.28000000000000003</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0.09</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0.19</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60.09</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60.35</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61.07</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61.99</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62.44</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50.93</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52.07</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50.36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51.48</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52.79</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0.22</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0.5</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0.2</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0.24</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0.31</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8" t="s">
        <v>29</v>
      </c>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t="s">
        <v>30</v>
      </c>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t="s">
        <v>31</v>
      </c>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t="s">
        <v>32</v>
      </c>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t="s">
        <v>33</v>
      </c>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t="s">
        <v>34</v>
      </c>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t="s">
        <v>35</v>
      </c>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t="s">
        <v>36</v>
      </c>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t="s">
        <v>29</v>
      </c>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t="s">
        <v>30</v>
      </c>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t="s">
        <v>31</v>
      </c>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9" t="str">
        <f>データ!AD6</f>
        <v>【114.39】</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【23.61】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【494.95】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【229.84】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【110.13】</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【19.72】</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【52.61】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【77.52】</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【61.16】</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【49.95】</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【0.32】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puBivHs2CaWspOMxdP3Ss8mwWrjAnzWJKSb+oCZq4OafObEvEr2HK2cLaUfO5ZW857hkmphV9pNxf9Klca5xA==" saltValue="gcZ1Wm0C9AtzdVwazG0DD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132.9</v>
      </c>
      <c r="U6" s="35">
        <f>U7</f>
        <v>129.27000000000001</v>
      </c>
      <c r="V6" s="35">
        <f>V7</f>
        <v>119.56</v>
      </c>
      <c r="W6" s="35">
        <f>W7</f>
        <v>114.61</v>
      </c>
      <c r="X6" s="35">
        <f t="shared" si="3"/>
        <v>122.18</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799.78</v>
      </c>
      <c r="AQ6" s="35">
        <f>AQ7</f>
        <v>618.88</v>
      </c>
      <c r="AR6" s="35">
        <f>AR7</f>
        <v>788.16</v>
      </c>
      <c r="AS6" s="35">
        <f>AS7</f>
        <v>817.25</v>
      </c>
      <c r="AT6" s="35">
        <f t="shared" si="3"/>
        <v>1019.37</v>
      </c>
      <c r="AU6" s="35">
        <f t="shared" si="3"/>
        <v>368.36</v>
      </c>
      <c r="AV6" s="35">
        <f t="shared" si="3"/>
        <v>380.84</v>
      </c>
      <c r="AW6" s="35">
        <f t="shared" si="3"/>
        <v>424.64</v>
      </c>
      <c r="AX6" s="35">
        <f t="shared" si="3"/>
        <v>427.23</v>
      </c>
      <c r="AY6" s="35">
        <f t="shared" si="3"/>
        <v>454.07</v>
      </c>
      <c r="AZ6" s="33" t="str">
        <f>IF(AZ7="-","【-】","【"&amp;SUBSTITUTE(TEXT(AZ7,"#,##0.00"),"-","△")&amp;"】")</f>
        <v>【494.95】</v>
      </c>
      <c r="BA6" s="35">
        <f t="shared" si="3"/>
        <v>55.94</v>
      </c>
      <c r="BB6" s="35">
        <f>BB7</f>
        <v>38.409999999999997</v>
      </c>
      <c r="BC6" s="35">
        <f>BC7</f>
        <v>23.95</v>
      </c>
      <c r="BD6" s="35">
        <f>BD7</f>
        <v>13.99</v>
      </c>
      <c r="BE6" s="35">
        <f t="shared" si="3"/>
        <v>7.71</v>
      </c>
      <c r="BF6" s="35">
        <f t="shared" si="3"/>
        <v>227.51</v>
      </c>
      <c r="BG6" s="35">
        <f t="shared" si="3"/>
        <v>225.72</v>
      </c>
      <c r="BH6" s="35">
        <f t="shared" si="3"/>
        <v>217.8</v>
      </c>
      <c r="BI6" s="35">
        <f t="shared" si="3"/>
        <v>216.05</v>
      </c>
      <c r="BJ6" s="35">
        <f t="shared" si="3"/>
        <v>213.13</v>
      </c>
      <c r="BK6" s="33" t="str">
        <f>IF(BK7="-","【-】","【"&amp;SUBSTITUTE(TEXT(BK7,"#,##0.00"),"-","△")&amp;"】")</f>
        <v>【229.84】</v>
      </c>
      <c r="BL6" s="35">
        <f t="shared" si="3"/>
        <v>132.88999999999999</v>
      </c>
      <c r="BM6" s="35">
        <f>BM7</f>
        <v>128.38</v>
      </c>
      <c r="BN6" s="35">
        <f>BN7</f>
        <v>116.98</v>
      </c>
      <c r="BO6" s="35">
        <f>BO7</f>
        <v>111.41</v>
      </c>
      <c r="BP6" s="35">
        <f t="shared" si="3"/>
        <v>120.03</v>
      </c>
      <c r="BQ6" s="35">
        <f t="shared" si="3"/>
        <v>117.69</v>
      </c>
      <c r="BR6" s="35">
        <f t="shared" si="3"/>
        <v>116.75</v>
      </c>
      <c r="BS6" s="35">
        <f t="shared" si="3"/>
        <v>115.48</v>
      </c>
      <c r="BT6" s="35">
        <f t="shared" si="3"/>
        <v>109.91</v>
      </c>
      <c r="BU6" s="35">
        <f t="shared" si="3"/>
        <v>111.83</v>
      </c>
      <c r="BV6" s="33" t="str">
        <f>IF(BV7="-","【-】","【"&amp;SUBSTITUTE(TEXT(BV7,"#,##0.00"),"-","△")&amp;"】")</f>
        <v>【110.13】</v>
      </c>
      <c r="BW6" s="35">
        <f t="shared" si="3"/>
        <v>9.27</v>
      </c>
      <c r="BX6" s="35">
        <f>BX7</f>
        <v>9.5399999999999991</v>
      </c>
      <c r="BY6" s="35">
        <f>BY7</f>
        <v>10.54</v>
      </c>
      <c r="BZ6" s="35">
        <f>BZ7</f>
        <v>11.12</v>
      </c>
      <c r="CA6" s="35">
        <f t="shared" si="3"/>
        <v>10.37</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59.52</v>
      </c>
      <c r="CI6" s="35">
        <f>CI7</f>
        <v>60.14</v>
      </c>
      <c r="CJ6" s="35">
        <f>CJ7</f>
        <v>62.04</v>
      </c>
      <c r="CK6" s="35">
        <f>CK7</f>
        <v>63.51</v>
      </c>
      <c r="CL6" s="35">
        <f t="shared" si="5"/>
        <v>59.48</v>
      </c>
      <c r="CM6" s="35">
        <f t="shared" si="5"/>
        <v>57.96</v>
      </c>
      <c r="CN6" s="35">
        <f t="shared" si="5"/>
        <v>56</v>
      </c>
      <c r="CO6" s="35">
        <f t="shared" si="5"/>
        <v>56.81</v>
      </c>
      <c r="CP6" s="35">
        <f t="shared" si="5"/>
        <v>55.65</v>
      </c>
      <c r="CQ6" s="35">
        <f t="shared" si="5"/>
        <v>54.73</v>
      </c>
      <c r="CR6" s="33" t="str">
        <f>IF(CR7="-","【-】","【"&amp;SUBSTITUTE(TEXT(CR7,"#,##0.00"),"-","△")&amp;"】")</f>
        <v>【52.61】</v>
      </c>
      <c r="CS6" s="35">
        <f t="shared" ref="CS6:DB6" si="6">CS7</f>
        <v>96.2</v>
      </c>
      <c r="CT6" s="35">
        <f>CT7</f>
        <v>96.07</v>
      </c>
      <c r="CU6" s="35">
        <f>CU7</f>
        <v>96.07</v>
      </c>
      <c r="CV6" s="35">
        <f>CV7</f>
        <v>96.07</v>
      </c>
      <c r="CW6" s="35">
        <f t="shared" si="6"/>
        <v>96.08</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55.15</v>
      </c>
      <c r="DE6" s="35">
        <f>DE7</f>
        <v>55.99</v>
      </c>
      <c r="DF6" s="35">
        <f>DF7</f>
        <v>55.39</v>
      </c>
      <c r="DG6" s="35">
        <f>DG7</f>
        <v>56.38</v>
      </c>
      <c r="DH6" s="35">
        <f t="shared" si="7"/>
        <v>57.63</v>
      </c>
      <c r="DI6" s="35">
        <f t="shared" si="7"/>
        <v>60.09</v>
      </c>
      <c r="DJ6" s="35">
        <f t="shared" si="7"/>
        <v>60.35</v>
      </c>
      <c r="DK6" s="35">
        <f t="shared" si="7"/>
        <v>61.07</v>
      </c>
      <c r="DL6" s="35">
        <f t="shared" si="7"/>
        <v>61.99</v>
      </c>
      <c r="DM6" s="35">
        <f t="shared" si="7"/>
        <v>62.44</v>
      </c>
      <c r="DN6" s="33" t="str">
        <f>IF(DN7="-","【-】","【"&amp;SUBSTITUTE(TEXT(DN7,"#,##0.00"),"-","△")&amp;"】")</f>
        <v>【61.16】</v>
      </c>
      <c r="DO6" s="35">
        <f t="shared" ref="DO6:DX6" si="8">DO7</f>
        <v>71.849999999999994</v>
      </c>
      <c r="DP6" s="35">
        <f>DP7</f>
        <v>71.63</v>
      </c>
      <c r="DQ6" s="35">
        <f>DQ7</f>
        <v>71.72</v>
      </c>
      <c r="DR6" s="35">
        <f>DR7</f>
        <v>71.67</v>
      </c>
      <c r="DS6" s="35">
        <f t="shared" si="8"/>
        <v>71.709999999999994</v>
      </c>
      <c r="DT6" s="35">
        <f t="shared" si="8"/>
        <v>50.93</v>
      </c>
      <c r="DU6" s="35">
        <f t="shared" si="8"/>
        <v>52.07</v>
      </c>
      <c r="DV6" s="35">
        <f t="shared" si="8"/>
        <v>50.36</v>
      </c>
      <c r="DW6" s="35">
        <f t="shared" si="8"/>
        <v>51.48</v>
      </c>
      <c r="DX6" s="35">
        <f t="shared" si="8"/>
        <v>52.79</v>
      </c>
      <c r="DY6" s="33" t="str">
        <f>IF(DY7="-","【-】","【"&amp;SUBSTITUTE(TEXT(DY7,"#,##0.00"),"-","△")&amp;"】")</f>
        <v>【49.95】</v>
      </c>
      <c r="DZ6" s="35">
        <f t="shared" ref="DZ6:EI6" si="9">DZ7</f>
        <v>7.0000000000000007E-2</v>
      </c>
      <c r="EA6" s="35">
        <f>EA7</f>
        <v>0.28000000000000003</v>
      </c>
      <c r="EB6" s="35">
        <f>EB7</f>
        <v>0</v>
      </c>
      <c r="EC6" s="35">
        <f>EC7</f>
        <v>0.09</v>
      </c>
      <c r="ED6" s="35">
        <f t="shared" si="9"/>
        <v>0.19</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761900</v>
      </c>
      <c r="L7" s="37" t="s">
        <v>96</v>
      </c>
      <c r="M7" s="38">
        <v>7</v>
      </c>
      <c r="N7" s="38">
        <v>453194</v>
      </c>
      <c r="O7" s="39" t="s">
        <v>97</v>
      </c>
      <c r="P7" s="39">
        <v>94.8</v>
      </c>
      <c r="Q7" s="38">
        <v>116</v>
      </c>
      <c r="R7" s="38">
        <v>732010</v>
      </c>
      <c r="S7" s="37" t="s">
        <v>98</v>
      </c>
      <c r="T7" s="40">
        <v>132.9</v>
      </c>
      <c r="U7" s="40">
        <v>129.27000000000001</v>
      </c>
      <c r="V7" s="40">
        <v>119.56</v>
      </c>
      <c r="W7" s="40">
        <v>114.61</v>
      </c>
      <c r="X7" s="40">
        <v>122.18</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799.78</v>
      </c>
      <c r="AQ7" s="40">
        <v>618.88</v>
      </c>
      <c r="AR7" s="40">
        <v>788.16</v>
      </c>
      <c r="AS7" s="40">
        <v>817.25</v>
      </c>
      <c r="AT7" s="40">
        <v>1019.37</v>
      </c>
      <c r="AU7" s="40">
        <v>368.36</v>
      </c>
      <c r="AV7" s="40">
        <v>380.84</v>
      </c>
      <c r="AW7" s="40">
        <v>424.64</v>
      </c>
      <c r="AX7" s="40">
        <v>427.23</v>
      </c>
      <c r="AY7" s="40">
        <v>454.07</v>
      </c>
      <c r="AZ7" s="40">
        <v>494.95</v>
      </c>
      <c r="BA7" s="40">
        <v>55.94</v>
      </c>
      <c r="BB7" s="40">
        <v>38.409999999999997</v>
      </c>
      <c r="BC7" s="40">
        <v>23.95</v>
      </c>
      <c r="BD7" s="40">
        <v>13.99</v>
      </c>
      <c r="BE7" s="40">
        <v>7.71</v>
      </c>
      <c r="BF7" s="40">
        <v>227.51</v>
      </c>
      <c r="BG7" s="40">
        <v>225.72</v>
      </c>
      <c r="BH7" s="40">
        <v>217.8</v>
      </c>
      <c r="BI7" s="40">
        <v>216.05</v>
      </c>
      <c r="BJ7" s="40">
        <v>213.13</v>
      </c>
      <c r="BK7" s="40">
        <v>229.84</v>
      </c>
      <c r="BL7" s="40">
        <v>132.88999999999999</v>
      </c>
      <c r="BM7" s="40">
        <v>128.38</v>
      </c>
      <c r="BN7" s="40">
        <v>116.98</v>
      </c>
      <c r="BO7" s="40">
        <v>111.41</v>
      </c>
      <c r="BP7" s="40">
        <v>120.03</v>
      </c>
      <c r="BQ7" s="40">
        <v>117.69</v>
      </c>
      <c r="BR7" s="40">
        <v>116.75</v>
      </c>
      <c r="BS7" s="40">
        <v>115.48</v>
      </c>
      <c r="BT7" s="40">
        <v>109.91</v>
      </c>
      <c r="BU7" s="40">
        <v>111.83</v>
      </c>
      <c r="BV7" s="40">
        <v>110.13</v>
      </c>
      <c r="BW7" s="40">
        <v>9.27</v>
      </c>
      <c r="BX7" s="40">
        <v>9.5399999999999991</v>
      </c>
      <c r="BY7" s="40">
        <v>10.54</v>
      </c>
      <c r="BZ7" s="40">
        <v>11.12</v>
      </c>
      <c r="CA7" s="40">
        <v>10.37</v>
      </c>
      <c r="CB7" s="40">
        <v>17.07</v>
      </c>
      <c r="CC7" s="40">
        <v>17.22</v>
      </c>
      <c r="CD7" s="40">
        <v>17.440000000000001</v>
      </c>
      <c r="CE7" s="40">
        <v>18.62</v>
      </c>
      <c r="CF7" s="40">
        <v>18.36</v>
      </c>
      <c r="CG7" s="40">
        <v>19.72</v>
      </c>
      <c r="CH7" s="40">
        <v>59.52</v>
      </c>
      <c r="CI7" s="40">
        <v>60.14</v>
      </c>
      <c r="CJ7" s="40">
        <v>62.04</v>
      </c>
      <c r="CK7" s="40">
        <v>63.51</v>
      </c>
      <c r="CL7" s="40">
        <v>59.48</v>
      </c>
      <c r="CM7" s="40">
        <v>57.96</v>
      </c>
      <c r="CN7" s="40">
        <v>56</v>
      </c>
      <c r="CO7" s="40">
        <v>56.81</v>
      </c>
      <c r="CP7" s="40">
        <v>55.65</v>
      </c>
      <c r="CQ7" s="40">
        <v>54.73</v>
      </c>
      <c r="CR7" s="40">
        <v>52.61</v>
      </c>
      <c r="CS7" s="40">
        <v>96.2</v>
      </c>
      <c r="CT7" s="40">
        <v>96.07</v>
      </c>
      <c r="CU7" s="40">
        <v>96.07</v>
      </c>
      <c r="CV7" s="40">
        <v>96.07</v>
      </c>
      <c r="CW7" s="40">
        <v>96.08</v>
      </c>
      <c r="CX7" s="40">
        <v>80.540000000000006</v>
      </c>
      <c r="CY7" s="40">
        <v>80.08</v>
      </c>
      <c r="CZ7" s="40">
        <v>79.69</v>
      </c>
      <c r="DA7" s="40">
        <v>78.66</v>
      </c>
      <c r="DB7" s="40">
        <v>80.2</v>
      </c>
      <c r="DC7" s="40">
        <v>77.52</v>
      </c>
      <c r="DD7" s="40">
        <v>55.15</v>
      </c>
      <c r="DE7" s="40">
        <v>55.99</v>
      </c>
      <c r="DF7" s="40">
        <v>55.39</v>
      </c>
      <c r="DG7" s="40">
        <v>56.38</v>
      </c>
      <c r="DH7" s="40">
        <v>57.63</v>
      </c>
      <c r="DI7" s="40">
        <v>60.09</v>
      </c>
      <c r="DJ7" s="40">
        <v>60.35</v>
      </c>
      <c r="DK7" s="40">
        <v>61.07</v>
      </c>
      <c r="DL7" s="40">
        <v>61.99</v>
      </c>
      <c r="DM7" s="40">
        <v>62.44</v>
      </c>
      <c r="DN7" s="40">
        <v>61.16</v>
      </c>
      <c r="DO7" s="40">
        <v>71.849999999999994</v>
      </c>
      <c r="DP7" s="40">
        <v>71.63</v>
      </c>
      <c r="DQ7" s="40">
        <v>71.72</v>
      </c>
      <c r="DR7" s="40">
        <v>71.67</v>
      </c>
      <c r="DS7" s="40">
        <v>71.709999999999994</v>
      </c>
      <c r="DT7" s="40">
        <v>50.93</v>
      </c>
      <c r="DU7" s="40">
        <v>52.07</v>
      </c>
      <c r="DV7" s="40">
        <v>50.36</v>
      </c>
      <c r="DW7" s="40">
        <v>51.48</v>
      </c>
      <c r="DX7" s="40">
        <v>52.79</v>
      </c>
      <c r="DY7" s="40">
        <v>49.95</v>
      </c>
      <c r="DZ7" s="40">
        <v>7.0000000000000007E-2</v>
      </c>
      <c r="EA7" s="40">
        <v>0.28000000000000003</v>
      </c>
      <c r="EB7" s="40">
        <v>0</v>
      </c>
      <c r="EC7" s="40">
        <v>0.09</v>
      </c>
      <c r="ED7" s="40">
        <v>0.19</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132.9</v>
      </c>
      <c r="V11" s="48">
        <f>IF(U6="-",NA(),U6)</f>
        <v>129.27000000000001</v>
      </c>
      <c r="W11" s="48">
        <f>IF(V6="-",NA(),V6)</f>
        <v>119.56</v>
      </c>
      <c r="X11" s="48">
        <f>IF(W6="-",NA(),W6)</f>
        <v>114.61</v>
      </c>
      <c r="Y11" s="48">
        <f>IF(X6="-",NA(),X6)</f>
        <v>122.18</v>
      </c>
      <c r="AE11" s="47" t="s">
        <v>23</v>
      </c>
      <c r="AF11" s="48">
        <f>IF(AE6="-",NA(),AE6)</f>
        <v>0</v>
      </c>
      <c r="AG11" s="48">
        <f>IF(AF6="-",NA(),AF6)</f>
        <v>0</v>
      </c>
      <c r="AH11" s="48">
        <f>IF(AG6="-",NA(),AG6)</f>
        <v>0</v>
      </c>
      <c r="AI11" s="48">
        <f>IF(AH6="-",NA(),AH6)</f>
        <v>0</v>
      </c>
      <c r="AJ11" s="48">
        <f>IF(AI6="-",NA(),AI6)</f>
        <v>0</v>
      </c>
      <c r="AP11" s="47" t="s">
        <v>23</v>
      </c>
      <c r="AQ11" s="48">
        <f>IF(AP6="-",NA(),AP6)</f>
        <v>799.78</v>
      </c>
      <c r="AR11" s="48">
        <f>IF(AQ6="-",NA(),AQ6)</f>
        <v>618.88</v>
      </c>
      <c r="AS11" s="48">
        <f>IF(AR6="-",NA(),AR6)</f>
        <v>788.16</v>
      </c>
      <c r="AT11" s="48">
        <f>IF(AS6="-",NA(),AS6)</f>
        <v>817.25</v>
      </c>
      <c r="AU11" s="48">
        <f>IF(AT6="-",NA(),AT6)</f>
        <v>1019.37</v>
      </c>
      <c r="BA11" s="47" t="s">
        <v>23</v>
      </c>
      <c r="BB11" s="48">
        <f>IF(BA6="-",NA(),BA6)</f>
        <v>55.94</v>
      </c>
      <c r="BC11" s="48">
        <f>IF(BB6="-",NA(),BB6)</f>
        <v>38.409999999999997</v>
      </c>
      <c r="BD11" s="48">
        <f>IF(BC6="-",NA(),BC6)</f>
        <v>23.95</v>
      </c>
      <c r="BE11" s="48">
        <f>IF(BD6="-",NA(),BD6)</f>
        <v>13.99</v>
      </c>
      <c r="BF11" s="48">
        <f>IF(BE6="-",NA(),BE6)</f>
        <v>7.71</v>
      </c>
      <c r="BL11" s="47" t="s">
        <v>23</v>
      </c>
      <c r="BM11" s="48">
        <f>IF(BL6="-",NA(),BL6)</f>
        <v>132.88999999999999</v>
      </c>
      <c r="BN11" s="48">
        <f>IF(BM6="-",NA(),BM6)</f>
        <v>128.38</v>
      </c>
      <c r="BO11" s="48">
        <f>IF(BN6="-",NA(),BN6)</f>
        <v>116.98</v>
      </c>
      <c r="BP11" s="48">
        <f>IF(BO6="-",NA(),BO6)</f>
        <v>111.41</v>
      </c>
      <c r="BQ11" s="48">
        <f>IF(BP6="-",NA(),BP6)</f>
        <v>120.03</v>
      </c>
      <c r="BW11" s="47" t="s">
        <v>23</v>
      </c>
      <c r="BX11" s="48">
        <f>IF(BW6="-",NA(),BW6)</f>
        <v>9.27</v>
      </c>
      <c r="BY11" s="48">
        <f>IF(BX6="-",NA(),BX6)</f>
        <v>9.5399999999999991</v>
      </c>
      <c r="BZ11" s="48">
        <f>IF(BY6="-",NA(),BY6)</f>
        <v>10.54</v>
      </c>
      <c r="CA11" s="48">
        <f>IF(BZ6="-",NA(),BZ6)</f>
        <v>11.12</v>
      </c>
      <c r="CB11" s="48">
        <f>IF(CA6="-",NA(),CA6)</f>
        <v>10.37</v>
      </c>
      <c r="CH11" s="47" t="s">
        <v>23</v>
      </c>
      <c r="CI11" s="48">
        <f>IF(CH6="-",NA(),CH6)</f>
        <v>59.52</v>
      </c>
      <c r="CJ11" s="48">
        <f>IF(CI6="-",NA(),CI6)</f>
        <v>60.14</v>
      </c>
      <c r="CK11" s="48">
        <f>IF(CJ6="-",NA(),CJ6)</f>
        <v>62.04</v>
      </c>
      <c r="CL11" s="48">
        <f>IF(CK6="-",NA(),CK6)</f>
        <v>63.51</v>
      </c>
      <c r="CM11" s="48">
        <f>IF(CL6="-",NA(),CL6)</f>
        <v>59.48</v>
      </c>
      <c r="CS11" s="47" t="s">
        <v>23</v>
      </c>
      <c r="CT11" s="48">
        <f>IF(CS6="-",NA(),CS6)</f>
        <v>96.2</v>
      </c>
      <c r="CU11" s="48">
        <f>IF(CT6="-",NA(),CT6)</f>
        <v>96.07</v>
      </c>
      <c r="CV11" s="48">
        <f>IF(CU6="-",NA(),CU6)</f>
        <v>96.07</v>
      </c>
      <c r="CW11" s="48">
        <f>IF(CV6="-",NA(),CV6)</f>
        <v>96.07</v>
      </c>
      <c r="CX11" s="48">
        <f>IF(CW6="-",NA(),CW6)</f>
        <v>96.08</v>
      </c>
      <c r="DD11" s="47" t="s">
        <v>23</v>
      </c>
      <c r="DE11" s="48">
        <f>IF(DD6="-",NA(),DD6)</f>
        <v>55.15</v>
      </c>
      <c r="DF11" s="48">
        <f>IF(DE6="-",NA(),DE6)</f>
        <v>55.99</v>
      </c>
      <c r="DG11" s="48">
        <f>IF(DF6="-",NA(),DF6)</f>
        <v>55.39</v>
      </c>
      <c r="DH11" s="48">
        <f>IF(DG6="-",NA(),DG6)</f>
        <v>56.38</v>
      </c>
      <c r="DI11" s="48">
        <f>IF(DH6="-",NA(),DH6)</f>
        <v>57.63</v>
      </c>
      <c r="DO11" s="47" t="s">
        <v>23</v>
      </c>
      <c r="DP11" s="48">
        <f>IF(DO6="-",NA(),DO6)</f>
        <v>71.849999999999994</v>
      </c>
      <c r="DQ11" s="48">
        <f>IF(DP6="-",NA(),DP6)</f>
        <v>71.63</v>
      </c>
      <c r="DR11" s="48">
        <f>IF(DQ6="-",NA(),DQ6)</f>
        <v>71.72</v>
      </c>
      <c r="DS11" s="48">
        <f>IF(DR6="-",NA(),DR6)</f>
        <v>71.67</v>
      </c>
      <c r="DT11" s="48">
        <f>IF(DS6="-",NA(),DS6)</f>
        <v>71.709999999999994</v>
      </c>
      <c r="DZ11" s="47" t="s">
        <v>23</v>
      </c>
      <c r="EA11" s="48">
        <f>IF(DZ6="-",NA(),DZ6)</f>
        <v>7.0000000000000007E-2</v>
      </c>
      <c r="EB11" s="48">
        <f>IF(EA6="-",NA(),EA6)</f>
        <v>0.28000000000000003</v>
      </c>
      <c r="EC11" s="48">
        <f>IF(EB6="-",NA(),EB6)</f>
        <v>0</v>
      </c>
      <c r="ED11" s="48">
        <f>IF(EC6="-",NA(),EC6)</f>
        <v>0.09</v>
      </c>
      <c r="EE11" s="48">
        <f>IF(ED6="-",NA(),ED6)</f>
        <v>0.19</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7D8E849-0E1E-4C42-81DA-22C4A245B9DF}"/>
</file>

<file path=customXml/itemProps2.xml><?xml version="1.0" encoding="utf-8"?>
<ds:datastoreItem xmlns:ds="http://schemas.openxmlformats.org/officeDocument/2006/customXml" ds:itemID="{E911DB41-523E-4986-9052-7C1FE4E9EC6B}"/>
</file>

<file path=customXml/itemProps3.xml><?xml version="1.0" encoding="utf-8"?>
<ds:datastoreItem xmlns:ds="http://schemas.openxmlformats.org/officeDocument/2006/customXml" ds:itemID="{96E2D068-2585-430C-AB5E-62254F3CF2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2025-02-13T05:54:25Z</dcterms:created>
  <dcterms:modified xsi:type="dcterms:W3CDTF">2025-02-13T05:54:37Z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