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72F33314-DF2C-47F1-B102-A6CA28C45307}" xr6:coauthVersionLast="47" xr6:coauthVersionMax="47" xr10:uidLastSave="{4D5E4F72-AE3E-4E76-B960-2931B296D266}"/>
  <workbookProtection workbookAlgorithmName="SHA-512" workbookHashValue="xtdDa3nqNRP3Kq0o/jxgjPUVa9VEAt5pF75h3d9voi11vMYM4L3rgVpHZZFbBOT7m+7eeEDWHfShnY4l/WLZ6g==" workbookSaltValue="CXoK5mv/LvbrCExsp6Xzn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E85" i="4"/>
  <c r="AT10" i="4"/>
  <c r="I10"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<sst xmlns="http://schemas.openxmlformats.org/spreadsheetml/2006/main" count="231" uniqueCount="114">
  <si>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</si>
  <si>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</si>
  <si>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</si>
  <si>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</si>
  <si>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</si>
  <si>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</si>
  <si>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</si>
  <si>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</si>
  <si>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</si>
  <si>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</si>
  <si>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</si>
  <si>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</si>
  <si>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</si>
  <si>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</si>
  <si>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</si>
  <si>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</si>
  <si>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</si>
  <si>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</si>
  <si>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</si>
  <si>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</si>
  <si>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</si>
  <si>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</si>
  <si>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</si>
  <si>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</si>
  <si>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</si>
  <si>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</si>
  <si>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</si>
  <si>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「①経常収支比率」は健全経営の水準となる100％を上回っており、「②累積欠損金比率」は0％であり、健全な経営を確保している。
「③流動比率」
 短期債務に対する支払能力の確保を示す100％を下回っており、類似団体平均値（以下「平均値」という。）と比べて低い水準となっているが、流動負債のうち企業債の償還財源は、一般会計からの繰入により償還年度に確保されることから、短期債務に対する支払能力は確保している。　
「④企業債残高対事業規模比率」
 企業債の償還額が借入額を上回り企業債残高が減少していることから、減少傾向にあり、令和５年度は平均値と比べて低い水準となった。
「⑤経費回収率」
 流域下水道事業は関係市町からの負担金等により運営しており、下水道使用料収入がないため0％となっている。
「⑥汚水処理原価」
 令和５年度は大規模修繕等に伴う維持管理費の増により前年度に比べて増加しており、平均値と比べて高い水準となっている。
「⑦施設利用率」
 令和５年度から稼働した施設があり、処理能力の増により前年度に比べて減少しており、平均値と比べて低い水準となっている。</t>
    <phoneticPr fontId="4"/>
  </si>
  <si>
    <t>2. 老朽化の状況について</t>
    <phoneticPr fontId="4"/>
  </si>
  <si>
    <t>「①有形固定資産減価償却率」
 令和元年度に地方公営企業法を適用しており、減価償却累計額には平成30年度以前の減価償却相当額を含んでいない。
「②管渠老朽化率」
 法定耐用年数を経過した管渠が無いため、0％で推移している。
「③管渠改善率」
 これまで改築・更新が必要な管渠がなかったことから、0％で推移している。</t>
    <phoneticPr fontId="4"/>
  </si>
  <si>
    <t>2. 老朽化の状況</t>
    <phoneticPr fontId="4"/>
  </si>
  <si>
    <t>全体総括</t>
    <rPh sb="0" eb="2">
      <t>ゼンタイ</t>
    </rPh>
    <rPh sb="2" eb="4">
      <t>ソウカツ</t>
    </rPh>
    <phoneticPr fontId="4"/>
  </si>
  <si>
    <t>　今後の事業を取り巻く環境は、人口減少による処理量の減少、老朽化施設の更新需要の増大、災害リスクへの対応など、一層厳しさが増すことが見込まれおり、また、汚水処理原価は増加傾向であることから、収支改善や投資規模の適正化等に取り組む必要がある。
　このため、「広島県流域下水道事業経営実行プラン」に基づき、下水道資源の有効活用、ストックマネジメントの推進や施設の地震対策などの取組を進め、健全な経営を確保し、安全安心で適切な下水道サービスを提供していく。</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</si>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</sst>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1-4C4A-B049-3FA9AA9896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9251-4C4A-B049-3FA9AA9896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57.82</c:v>
                </c:pt>
                <c:pt idx="1">
                  <c:v>58.78</c:v>
                </c:pt>
                <c:pt idx="2">
                  <c:v>57.91</c:v>
                </c:pt>
                <c:pt idx="3">
                  <c:v>55.02</c:v>
                </c:pt>
                <c:pt idx="4">
                  <c:v>54.82</c:v>
                </c:pt>
              </c:numCache>
            </c:numRef>
          </c:val>
          <c:extLst>
            <c:ext xmlns:c16="http://schemas.microsoft.com/office/drawing/2014/chart" uri="{C3380CC4-5D6E-409C-BE32-E72D297353CC}">
              <c16:uniqueId val="{00000000-A433-489C-9361-AB7D2B4490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A433-489C-9361-AB7D2B4490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95.06</c:v>
                </c:pt>
                <c:pt idx="1">
                  <c:v>95.47</c:v>
                </c:pt>
                <c:pt idx="2">
                  <c:v>95.89</c:v>
                </c:pt>
                <c:pt idx="3">
                  <c:v>96.2</c:v>
                </c:pt>
                <c:pt idx="4">
                  <c:v>96.31</c:v>
                </c:pt>
              </c:numCache>
            </c:numRef>
          </c:val>
          <c:extLst>
            <c:ext xmlns:c16="http://schemas.microsoft.com/office/drawing/2014/chart" uri="{C3380CC4-5D6E-409C-BE32-E72D297353CC}">
              <c16:uniqueId val="{00000000-FD49-4DC6-BC36-B10D528A80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FD49-4DC6-BC36-B10D528A80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101.24</c:v>
                </c:pt>
                <c:pt idx="1">
                  <c:v>101.35</c:v>
                </c:pt>
                <c:pt idx="2">
                  <c:v>100.69</c:v>
                </c:pt>
                <c:pt idx="3">
                  <c:v>100.65</c:v>
                </c:pt>
                <c:pt idx="4">
                  <c:v>100.35</c:v>
                </c:pt>
              </c:numCache>
            </c:numRef>
          </c:val>
          <c:extLst>
            <c:ext xmlns:c16="http://schemas.microsoft.com/office/drawing/2014/chart" uri="{C3380CC4-5D6E-409C-BE32-E72D297353CC}">
              <c16:uniqueId val="{00000000-D9AA-41F2-A06A-847FF2FEFD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D9AA-41F2-A06A-847FF2FEFD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4.51</c:v>
                </c:pt>
                <c:pt idx="1">
                  <c:v>8.93</c:v>
                </c:pt>
                <c:pt idx="2">
                  <c:v>13.05</c:v>
                </c:pt>
                <c:pt idx="3">
                  <c:v>16.97</c:v>
                </c:pt>
                <c:pt idx="4">
                  <c:v>20.329999999999998</c:v>
                </c:pt>
              </c:numCache>
            </c:numRef>
          </c:val>
          <c:extLst>
            <c:ext xmlns:c16="http://schemas.microsoft.com/office/drawing/2014/chart" uri="{C3380CC4-5D6E-409C-BE32-E72D297353CC}">
              <c16:uniqueId val="{00000000-25B9-4B0A-91AD-AE7F6F7D34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25B9-4B0A-91AD-AE7F6F7D34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B4-415F-A037-0247575E3E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98B4-415F-A037-0247575E3E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0D-4CA6-B6DD-E96EBC187B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100D-4CA6-B6DD-E96EBC187B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83.75</c:v>
                </c:pt>
                <c:pt idx="1">
                  <c:v>88.55</c:v>
                </c:pt>
                <c:pt idx="2">
                  <c:v>90.4</c:v>
                </c:pt>
                <c:pt idx="3">
                  <c:v>89.92</c:v>
                </c:pt>
                <c:pt idx="4">
                  <c:v>97.32</c:v>
                </c:pt>
              </c:numCache>
            </c:numRef>
          </c:val>
          <c:extLst>
            <c:ext xmlns:c16="http://schemas.microsoft.com/office/drawing/2014/chart" uri="{C3380CC4-5D6E-409C-BE32-E72D297353CC}">
              <c16:uniqueId val="{00000000-7674-41AA-A372-13000300F4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7674-41AA-A372-13000300F4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340.52</c:v>
                </c:pt>
                <c:pt idx="1">
                  <c:v>314.92</c:v>
                </c:pt>
                <c:pt idx="2">
                  <c:v>271.2</c:v>
                </c:pt>
                <c:pt idx="3">
                  <c:v>230.96</c:v>
                </c:pt>
                <c:pt idx="4">
                  <c:v>186.46</c:v>
                </c:pt>
              </c:numCache>
            </c:numRef>
          </c:val>
          <c:extLst>
            <c:ext xmlns:c16="http://schemas.microsoft.com/office/drawing/2014/chart" uri="{C3380CC4-5D6E-409C-BE32-E72D297353CC}">
              <c16:uniqueId val="{00000000-637C-46D8-843A-92F8A3B7B4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637C-46D8-843A-92F8A3B7B4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16-40F3-8AF1-383A2D03A7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16-40F3-8AF1-383A2D03A7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45.46</c:v>
                </c:pt>
                <c:pt idx="1">
                  <c:v>42.87</c:v>
                </c:pt>
                <c:pt idx="2">
                  <c:v>45.98</c:v>
                </c:pt>
                <c:pt idx="3">
                  <c:v>54.54</c:v>
                </c:pt>
                <c:pt idx="4">
                  <c:v>61.66</c:v>
                </c:pt>
              </c:numCache>
            </c:numRef>
          </c:val>
          <c:extLst>
            <c:ext xmlns:c16="http://schemas.microsoft.com/office/drawing/2014/chart" uri="{C3380CC4-5D6E-409C-BE32-E72D297353CC}">
              <c16:uniqueId val="{00000000-1CF6-447E-9FFB-8CBEFA8E7F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1CF6-447E-9FFB-8CBEFA8E7F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広島県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自治体職員</v>
      </c>
      <c r="AE8" s="65"/>
      <c r="AF8" s="65"/>
      <c r="AG8" s="65"/>
      <c r="AH8" s="65"/>
      <c r="AI8" s="65"/>
      <c r="AJ8" s="65"/>
      <c r="AK8" s="3"/>
      <c r="AL8" s="45">
        <f>データ!S6</f>
        <v>2750540</v>
      </c>
      <c r="AM8" s="45"/>
      <c r="AN8" s="45"/>
      <c r="AO8" s="45"/>
      <c r="AP8" s="45"/>
      <c r="AQ8" s="45"/>
      <c r="AR8" s="45"/>
      <c r="AS8" s="45"/>
      <c r="AT8" s="44">
        <f>データ!T6</f>
        <v>8478.94</v>
      </c>
      <c r="AU8" s="44"/>
      <c r="AV8" s="44"/>
      <c r="AW8" s="44"/>
      <c r="AX8" s="44"/>
      <c r="AY8" s="44"/>
      <c r="AZ8" s="44"/>
      <c r="BA8" s="44"/>
      <c r="BB8" s="44">
        <f>データ!U6</f>
        <v>324.39999999999998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88.29</v>
      </c>
      <c r="J10" s="44"/>
      <c r="K10" s="44"/>
      <c r="L10" s="44"/>
      <c r="M10" s="44"/>
      <c r="N10" s="44"/>
      <c r="O10" s="44"/>
      <c r="P10" s="44">
        <f>データ!P6</f>
        <v>33.42</v>
      </c>
      <c r="Q10" s="44"/>
      <c r="R10" s="44"/>
      <c r="S10" s="44"/>
      <c r="T10" s="44"/>
      <c r="U10" s="44"/>
      <c r="V10" s="44"/>
      <c r="W10" s="44">
        <f>データ!Q6</f>
        <v>100</v>
      </c>
      <c r="X10" s="44"/>
      <c r="Y10" s="44"/>
      <c r="Z10" s="44"/>
      <c r="AA10" s="44"/>
      <c r="AB10" s="44"/>
      <c r="AC10" s="44"/>
      <c r="AD10" s="45">
        <f>データ!R6</f>
        <v>0</v>
      </c>
      <c r="AE10" s="45"/>
      <c r="AF10" s="45"/>
      <c r="AG10" s="45"/>
      <c r="AH10" s="45"/>
      <c r="AI10" s="45"/>
      <c r="AJ10" s="45"/>
      <c r="AK10" s="2"/>
      <c r="AL10" s="45">
        <f>データ!V6</f>
        <v>690247</v>
      </c>
      <c r="AM10" s="45"/>
      <c r="AN10" s="45"/>
      <c r="AO10" s="45"/>
      <c r="AP10" s="45"/>
      <c r="AQ10" s="45"/>
      <c r="AR10" s="45"/>
      <c r="AS10" s="45"/>
      <c r="AT10" s="44">
        <f>データ!W6</f>
        <v>130.87</v>
      </c>
      <c r="AU10" s="44"/>
      <c r="AV10" s="44"/>
      <c r="AW10" s="44"/>
      <c r="AX10" s="44"/>
      <c r="AY10" s="44"/>
      <c r="AZ10" s="44"/>
      <c r="BA10" s="44"/>
      <c r="BB10" s="44">
        <f>データ!X6</f>
        <v>5274.3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7WREMH3i9Ufz3oJFqaUMDXD/DCH82vx9H2WbwaeVt6LFKGkT5jVHWhIkYrQAMMfwe/RhmQqqW+8V1IHvVGlfow==" saltValue="ROzrFsosHFPwNzE6DXs5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340006</v>
      </c>
      <c r="D6" s="19">
        <f t="shared" si="3"/>
        <v>46</v>
      </c>
      <c r="E6" s="19">
        <f t="shared" si="3"/>
        <v>17</v>
      </c>
      <c r="F6" s="19">
        <f t="shared" si="3"/>
        <v>3</v>
      </c>
      <c r="G6" s="19">
        <f t="shared" si="3"/>
        <v>0</v>
      </c>
      <c r="H6" s="19" t="str">
        <f t="shared" si="3"/>
        <v>広島県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88.29</v>
      </c>
      <c r="P6" s="20">
        <f t="shared" si="3"/>
        <v>33.42</v>
      </c>
      <c r="Q6" s="20">
        <f t="shared" si="3"/>
        <v>100</v>
      </c>
      <c r="R6" s="20">
        <f t="shared" si="3"/>
        <v>0</v>
      </c>
      <c r="S6" s="20">
        <f t="shared" si="3"/>
        <v>2750540</v>
      </c>
      <c r="T6" s="20">
        <f t="shared" si="3"/>
        <v>8478.94</v>
      </c>
      <c r="U6" s="20">
        <f t="shared" si="3"/>
        <v>324.39999999999998</v>
      </c>
      <c r="V6" s="20">
        <f t="shared" si="3"/>
        <v>690247</v>
      </c>
      <c r="W6" s="20">
        <f t="shared" si="3"/>
        <v>130.87</v>
      </c>
      <c r="X6" s="20">
        <f t="shared" si="3"/>
        <v>5274.3</v>
      </c>
      <c r="Y6" s="21">
        <f>IF(Y7="",NA(),Y7)</f>
        <v>101.24</v>
      </c>
      <c r="Z6" s="21">
        <f t="shared" ref="Z6:AH6" si="4">IF(Z7="",NA(),Z7)</f>
        <v>101.35</v>
      </c>
      <c r="AA6" s="21">
        <f t="shared" si="4"/>
        <v>100.69</v>
      </c>
      <c r="AB6" s="21">
        <f t="shared" si="4"/>
        <v>100.65</v>
      </c>
      <c r="AC6" s="21">
        <f t="shared" si="4"/>
        <v>100.35</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83.75</v>
      </c>
      <c r="AV6" s="21">
        <f t="shared" ref="AV6:BD6" si="6">IF(AV7="",NA(),AV7)</f>
        <v>88.55</v>
      </c>
      <c r="AW6" s="21">
        <f t="shared" si="6"/>
        <v>90.4</v>
      </c>
      <c r="AX6" s="21">
        <f t="shared" si="6"/>
        <v>89.92</v>
      </c>
      <c r="AY6" s="21">
        <f t="shared" si="6"/>
        <v>97.32</v>
      </c>
      <c r="AZ6" s="21">
        <f t="shared" si="6"/>
        <v>97.37</v>
      </c>
      <c r="BA6" s="21">
        <f t="shared" si="6"/>
        <v>101.14</v>
      </c>
      <c r="BB6" s="21">
        <f t="shared" si="6"/>
        <v>104.74</v>
      </c>
      <c r="BC6" s="21">
        <f t="shared" si="6"/>
        <v>104.74</v>
      </c>
      <c r="BD6" s="21">
        <f t="shared" si="6"/>
        <v>104.66</v>
      </c>
      <c r="BE6" s="20" t="str">
        <f>IF(BE7="","",IF(BE7="-","【-】","【"&amp;SUBSTITUTE(TEXT(BE7,"#,##0.00"),"-","△")&amp;"】"))</f>
        <v>【104.39】</v>
      </c>
      <c r="BF6" s="21">
        <f>IF(BF7="",NA(),BF7)</f>
        <v>340.52</v>
      </c>
      <c r="BG6" s="21">
        <f t="shared" ref="BG6:BO6" si="7">IF(BG7="",NA(),BG7)</f>
        <v>314.92</v>
      </c>
      <c r="BH6" s="21">
        <f t="shared" si="7"/>
        <v>271.2</v>
      </c>
      <c r="BI6" s="21">
        <f t="shared" si="7"/>
        <v>230.96</v>
      </c>
      <c r="BJ6" s="21">
        <f t="shared" si="7"/>
        <v>186.46</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45.46</v>
      </c>
      <c r="CC6" s="21">
        <f t="shared" ref="CC6:CK6" si="9">IF(CC7="",NA(),CC7)</f>
        <v>42.87</v>
      </c>
      <c r="CD6" s="21">
        <f t="shared" si="9"/>
        <v>45.98</v>
      </c>
      <c r="CE6" s="21">
        <f t="shared" si="9"/>
        <v>54.54</v>
      </c>
      <c r="CF6" s="21">
        <f t="shared" si="9"/>
        <v>61.66</v>
      </c>
      <c r="CG6" s="21">
        <f t="shared" si="9"/>
        <v>50.64</v>
      </c>
      <c r="CH6" s="21">
        <f t="shared" si="9"/>
        <v>50.67</v>
      </c>
      <c r="CI6" s="21">
        <f t="shared" si="9"/>
        <v>48.7</v>
      </c>
      <c r="CJ6" s="21">
        <f t="shared" si="9"/>
        <v>52.53</v>
      </c>
      <c r="CK6" s="21">
        <f t="shared" si="9"/>
        <v>52.75</v>
      </c>
      <c r="CL6" s="20" t="str">
        <f>IF(CL7="","",IF(CL7="-","【-】","【"&amp;SUBSTITUTE(TEXT(CL7,"#,##0.00"),"-","△")&amp;"】"))</f>
        <v>【52.93】</v>
      </c>
      <c r="CM6" s="21">
        <f>IF(CM7="",NA(),CM7)</f>
        <v>57.82</v>
      </c>
      <c r="CN6" s="21">
        <f t="shared" ref="CN6:CV6" si="10">IF(CN7="",NA(),CN7)</f>
        <v>58.78</v>
      </c>
      <c r="CO6" s="21">
        <f t="shared" si="10"/>
        <v>57.91</v>
      </c>
      <c r="CP6" s="21">
        <f t="shared" si="10"/>
        <v>55.02</v>
      </c>
      <c r="CQ6" s="21">
        <f t="shared" si="10"/>
        <v>54.82</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95.06</v>
      </c>
      <c r="CY6" s="21">
        <f t="shared" ref="CY6:DG6" si="11">IF(CY7="",NA(),CY7)</f>
        <v>95.47</v>
      </c>
      <c r="CZ6" s="21">
        <f t="shared" si="11"/>
        <v>95.89</v>
      </c>
      <c r="DA6" s="21">
        <f t="shared" si="11"/>
        <v>96.2</v>
      </c>
      <c r="DB6" s="21">
        <f t="shared" si="11"/>
        <v>96.31</v>
      </c>
      <c r="DC6" s="21">
        <f t="shared" si="11"/>
        <v>93.21</v>
      </c>
      <c r="DD6" s="21">
        <f t="shared" si="11"/>
        <v>94.01</v>
      </c>
      <c r="DE6" s="21">
        <f t="shared" si="11"/>
        <v>94.14</v>
      </c>
      <c r="DF6" s="21">
        <f t="shared" si="11"/>
        <v>94.02</v>
      </c>
      <c r="DG6" s="21">
        <f t="shared" si="11"/>
        <v>94.43</v>
      </c>
      <c r="DH6" s="20" t="str">
        <f>IF(DH7="","",IF(DH7="-","【-】","【"&amp;SUBSTITUTE(TEXT(DH7,"#,##0.00"),"-","△")&amp;"】"))</f>
        <v>【94.36】</v>
      </c>
      <c r="DI6" s="21">
        <f>IF(DI7="",NA(),DI7)</f>
        <v>4.51</v>
      </c>
      <c r="DJ6" s="21">
        <f t="shared" ref="DJ6:DR6" si="12">IF(DJ7="",NA(),DJ7)</f>
        <v>8.93</v>
      </c>
      <c r="DK6" s="21">
        <f t="shared" si="12"/>
        <v>13.05</v>
      </c>
      <c r="DL6" s="21">
        <f t="shared" si="12"/>
        <v>16.97</v>
      </c>
      <c r="DM6" s="21">
        <f t="shared" si="12"/>
        <v>20.329999999999998</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0">
        <f t="shared" si="13"/>
        <v>0</v>
      </c>
      <c r="DY6" s="21">
        <f t="shared" si="13"/>
        <v>1.17</v>
      </c>
      <c r="DZ6" s="21">
        <f t="shared" si="13"/>
        <v>0.93</v>
      </c>
      <c r="EA6" s="21">
        <f t="shared" si="13"/>
        <v>1.04</v>
      </c>
      <c r="EB6" s="21">
        <f t="shared" si="13"/>
        <v>1.26</v>
      </c>
      <c r="EC6" s="21">
        <f t="shared" si="13"/>
        <v>1.64</v>
      </c>
      <c r="ED6" s="20" t="str">
        <f>IF(ED7="","",IF(ED7="-","【-】","【"&amp;SUBSTITUTE(TEXT(ED7,"#,##0.00"),"-","△")&amp;"】"))</f>
        <v>【1.62】</v>
      </c>
      <c r="EE6" s="20">
        <f>IF(EE7="",NA(),EE7)</f>
        <v>0</v>
      </c>
      <c r="EF6" s="20">
        <f t="shared" ref="EF6:EN6" si="14">IF(EF7="",NA(),EF7)</f>
        <v>0</v>
      </c>
      <c r="EG6" s="20">
        <f t="shared" si="14"/>
        <v>0</v>
      </c>
      <c r="EH6" s="20">
        <f t="shared" si="14"/>
        <v>0</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340006</v>
      </c>
      <c r="D7" s="23">
        <v>46</v>
      </c>
      <c r="E7" s="23">
        <v>17</v>
      </c>
      <c r="F7" s="23">
        <v>3</v>
      </c>
      <c r="G7" s="23">
        <v>0</v>
      </c>
      <c r="H7" s="23" t="s">
        <v>98</v>
      </c>
      <c r="I7" s="23" t="s">
        <v>99</v>
      </c>
      <c r="J7" s="23" t="s">
        <v>100</v>
      </c>
      <c r="K7" s="23" t="s">
        <v>101</v>
      </c>
      <c r="L7" s="23" t="s">
        <v>102</v>
      </c>
      <c r="M7" s="23" t="s">
        <v>103</v>
      </c>
      <c r="N7" s="24" t="s">
        <v>104</v>
      </c>
      <c r="O7" s="24">
        <v>88.29</v>
      </c>
      <c r="P7" s="24">
        <v>33.42</v>
      </c>
      <c r="Q7" s="24">
        <v>100</v>
      </c>
      <c r="R7" s="24">
        <v>0</v>
      </c>
      <c r="S7" s="24">
        <v>2750540</v>
      </c>
      <c r="T7" s="24">
        <v>8478.94</v>
      </c>
      <c r="U7" s="24">
        <v>324.39999999999998</v>
      </c>
      <c r="V7" s="24">
        <v>690247</v>
      </c>
      <c r="W7" s="24">
        <v>130.87</v>
      </c>
      <c r="X7" s="24">
        <v>5274.3</v>
      </c>
      <c r="Y7" s="24">
        <v>101.24</v>
      </c>
      <c r="Z7" s="24">
        <v>101.35</v>
      </c>
      <c r="AA7" s="24">
        <v>100.69</v>
      </c>
      <c r="AB7" s="24">
        <v>100.65</v>
      </c>
      <c r="AC7" s="24">
        <v>100.35</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83.75</v>
      </c>
      <c r="AV7" s="24">
        <v>88.55</v>
      </c>
      <c r="AW7" s="24">
        <v>90.4</v>
      </c>
      <c r="AX7" s="24">
        <v>89.92</v>
      </c>
      <c r="AY7" s="24">
        <v>97.32</v>
      </c>
      <c r="AZ7" s="24">
        <v>97.37</v>
      </c>
      <c r="BA7" s="24">
        <v>101.14</v>
      </c>
      <c r="BB7" s="24">
        <v>104.74</v>
      </c>
      <c r="BC7" s="24">
        <v>104.74</v>
      </c>
      <c r="BD7" s="24">
        <v>104.66</v>
      </c>
      <c r="BE7" s="24">
        <v>104.39</v>
      </c>
      <c r="BF7" s="24">
        <v>340.52</v>
      </c>
      <c r="BG7" s="24">
        <v>314.92</v>
      </c>
      <c r="BH7" s="24">
        <v>271.2</v>
      </c>
      <c r="BI7" s="24">
        <v>230.96</v>
      </c>
      <c r="BJ7" s="24">
        <v>186.46</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45.46</v>
      </c>
      <c r="CC7" s="24">
        <v>42.87</v>
      </c>
      <c r="CD7" s="24">
        <v>45.98</v>
      </c>
      <c r="CE7" s="24">
        <v>54.54</v>
      </c>
      <c r="CF7" s="24">
        <v>61.66</v>
      </c>
      <c r="CG7" s="24">
        <v>50.64</v>
      </c>
      <c r="CH7" s="24">
        <v>50.67</v>
      </c>
      <c r="CI7" s="24">
        <v>48.7</v>
      </c>
      <c r="CJ7" s="24">
        <v>52.53</v>
      </c>
      <c r="CK7" s="24">
        <v>52.75</v>
      </c>
      <c r="CL7" s="24">
        <v>52.93</v>
      </c>
      <c r="CM7" s="24">
        <v>57.82</v>
      </c>
      <c r="CN7" s="24">
        <v>58.78</v>
      </c>
      <c r="CO7" s="24">
        <v>57.91</v>
      </c>
      <c r="CP7" s="24">
        <v>55.02</v>
      </c>
      <c r="CQ7" s="24">
        <v>54.82</v>
      </c>
      <c r="CR7" s="24">
        <v>67.209999999999994</v>
      </c>
      <c r="CS7" s="24">
        <v>68.2</v>
      </c>
      <c r="CT7" s="24">
        <v>68.05</v>
      </c>
      <c r="CU7" s="24">
        <v>67.099999999999994</v>
      </c>
      <c r="CV7" s="24">
        <v>71.900000000000006</v>
      </c>
      <c r="CW7" s="24">
        <v>71.88</v>
      </c>
      <c r="CX7" s="24">
        <v>95.06</v>
      </c>
      <c r="CY7" s="24">
        <v>95.47</v>
      </c>
      <c r="CZ7" s="24">
        <v>95.89</v>
      </c>
      <c r="DA7" s="24">
        <v>96.2</v>
      </c>
      <c r="DB7" s="24">
        <v>96.31</v>
      </c>
      <c r="DC7" s="24">
        <v>93.21</v>
      </c>
      <c r="DD7" s="24">
        <v>94.01</v>
      </c>
      <c r="DE7" s="24">
        <v>94.14</v>
      </c>
      <c r="DF7" s="24">
        <v>94.02</v>
      </c>
      <c r="DG7" s="24">
        <v>94.43</v>
      </c>
      <c r="DH7" s="24">
        <v>94.36</v>
      </c>
      <c r="DI7" s="24">
        <v>4.51</v>
      </c>
      <c r="DJ7" s="24">
        <v>8.93</v>
      </c>
      <c r="DK7" s="24">
        <v>13.05</v>
      </c>
      <c r="DL7" s="24">
        <v>16.97</v>
      </c>
      <c r="DM7" s="24">
        <v>20.329999999999998</v>
      </c>
      <c r="DN7" s="24">
        <v>39.35</v>
      </c>
      <c r="DO7" s="24">
        <v>31.96</v>
      </c>
      <c r="DP7" s="24">
        <v>34.17</v>
      </c>
      <c r="DQ7" s="24">
        <v>36.770000000000003</v>
      </c>
      <c r="DR7" s="24">
        <v>41.04</v>
      </c>
      <c r="DS7" s="24">
        <v>40.81</v>
      </c>
      <c r="DT7" s="24">
        <v>0</v>
      </c>
      <c r="DU7" s="24">
        <v>0</v>
      </c>
      <c r="DV7" s="24">
        <v>0</v>
      </c>
      <c r="DW7" s="24">
        <v>0</v>
      </c>
      <c r="DX7" s="24">
        <v>0</v>
      </c>
      <c r="DY7" s="24">
        <v>1.17</v>
      </c>
      <c r="DZ7" s="24">
        <v>0.93</v>
      </c>
      <c r="EA7" s="24">
        <v>1.04</v>
      </c>
      <c r="EB7" s="24">
        <v>1.26</v>
      </c>
      <c r="EC7" s="24">
        <v>1.64</v>
      </c>
      <c r="ED7" s="24">
        <v>1.62</v>
      </c>
      <c r="EE7" s="24">
        <v>0</v>
      </c>
      <c r="EF7" s="24">
        <v>0</v>
      </c>
      <c r="EG7" s="24">
        <v>0</v>
      </c>
      <c r="EH7" s="24">
        <v>0</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2DE9663-0B7D-4E08-B74B-FA0948E29E1C}"/>
</file>

<file path=customXml/itemProps2.xml><?xml version="1.0" encoding="utf-8"?>
<ds:datastoreItem xmlns:ds="http://schemas.openxmlformats.org/officeDocument/2006/customXml" ds:itemID="{E30A07B7-448B-4609-AB58-201757325853}"/>
</file>

<file path=customXml/itemProps3.xml><?xml version="1.0" encoding="utf-8"?>
<ds:datastoreItem xmlns:ds="http://schemas.openxmlformats.org/officeDocument/2006/customXml" ds:itemID="{DE8185A9-5EB5-4722-9953-9A5324DA88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2025-02-15T05:58:31Z</dcterms:created>
  <dcterms:modified xsi:type="dcterms:W3CDTF">2025-02-15T05:58:48Z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