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5" documentId="11_2121548423D07911D14BDB885808B056AC6677D4" xr6:coauthVersionLast="47" xr6:coauthVersionMax="47" xr10:uidLastSave="{47C69A88-F6F0-4C66-9AF8-89350E051AF6}"/>
  <workbookProtection workbookAlgorithmName="SHA-512" workbookHashValue="DL1gthc0f1jNoSuQ5TLQXtDV1enyCU2cO7efaMRXMj2JAC4r6mR0b4u+vefH6xPFwg5nadhHhz4OfCdIN8MLOA==" workbookSaltValue="n1X0iXcg2XoWqMu2JX7aIw==" workbookSpinCount="100000" lockStructure="1"/>
  <bookViews>
    <workbookView xWindow="28680" yWindow="-120" windowWidth="29040" windowHeight="1572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BB8" i="4" s="1"/>
  <c r="S6" i="5"/>
  <c r="AT8" i="4" s="1"/>
  <c r="R6" i="5"/>
  <c r="AL8" i="4" s="1"/>
  <c r="Q6" i="5"/>
  <c r="P6" i="5"/>
  <c r="O6" i="5"/>
  <c r="I10" i="4" s="1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85" i="4"/>
  <c r="E85" i="4"/>
  <c r="BB10" i="4"/>
  <c r="AT10" i="4"/>
  <c r="W10" i="4"/>
  <c r="P10" i="4"/>
  <c r="B10" i="4"/>
  <c r="AD8" i="4"/>
  <c r="W8" i="4"/>
  <c r="P8" i="4"/>
  <c r="I8" i="4"/>
  <c r="B8" i="4"/>
</calcChain>
</file>

<file path=xl/sharedStrings.xml><?xml version="1.0" encoding="utf-8"?>
<sst xmlns="http://schemas.openxmlformats.org/spreadsheetml/2006/main" count="319" uniqueCount="113">
  <si>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</si>
  <si>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</si>
  <si>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</si>
  <si>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</si>
  <si>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</si>
  <si>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</si>
  <si>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</si>
  <si>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</si>
  <si>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</si>
  <si>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</si>
  <si>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</si>
  <si>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</si>
  <si>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</si>
  <si>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</si>
  <si>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</si>
  <si>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</si>
  <si>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</si>
  <si>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</si>
  <si>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</si>
  <si>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</si>
  <si>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</si>
  <si>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</si>
  <si>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</si>
  <si>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</si>
  <si>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</si>
  <si>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</si>
  <si>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</si>
  <si>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</si>
  <si>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</si>
  <si>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</si>
  <si>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</si>
  <si>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</si>
  <si>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</si>
  <si>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</si>
  <si>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</si>
  <si>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</si>
  <si>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</si>
  <si>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</si>
  <si>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</si>
  <si>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</si>
  <si>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</si>
  <si>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</si>
  <si>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</si>
  <si>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</si>
  <si>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</si>
  <si>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</si>
  <si>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</si>
  <si>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</si>
  <si>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</si>
  <si>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</si>
  <si>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</si>
  <si>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</si>
  <si>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</si>
  <si>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</si>
  <si>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</si>
  <si>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</si>
  <si>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</si>
  <si>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</si>
  <si>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</si>
  <si>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</si>
  <si>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</si>
  <si>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</si>
  <si>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</si>
  <si>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</si>
  <si>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</si>
  <si>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</si>
  <si>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</si>
  <si>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</si>
  <si>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</si>
  <si>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</si>
  <si>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</si>
  <si>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</si>
  <si>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</si>
  <si>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</si>
  <si>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</si>
  <si>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</si>
  <si>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</si>
  <si>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</si>
  <si>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</si>
  <si>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</si>
  <si>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</si>
  <si>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</si>
  <si>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</si>
  <si>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</si>
  <si>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</si>
  <si>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</si>
  <si>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</si>
  <si>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</si>
  <si>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</si>
  <si>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</si>
  <si>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</si>
  <si>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</si>
  <si>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</si>
  <si>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広島県　広島県水道広域連合企業団</t>
  </si>
  <si>
    <t>法適用</t>
  </si>
  <si>
    <t>水道事業</t>
  </si>
  <si>
    <t>簡易水道事業</t>
  </si>
  <si>
    <t>C3</t>
  </si>
  <si>
    <t>自治体職員 民間企業出身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</si>
  <si>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</si>
  <si>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</si>
  <si>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</si>
  <si>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</si>
  <si>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</si>
  <si>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</si>
  <si>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</si>
  <si>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</si>
  <si>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</si>
  <si>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</si>
  <si>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</si>
  <si>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【①有形固定資産減価償却率】
　有形固定資産減価償却率は平均値を上回っており、資産の老朽化が進んでいる。
【②管路経年化率】
　近年に布設した管路が多いため、管路経年化率は平均値を下回っている。しかし、管路の老朽化は着実に進んでいるため、今後計画的に耐震管に更新し、老朽化の改善と強靱化を図っていく必要がある。
【③管路更新率】
　管路更新率は、平均値を上回っている。引き続き広域計画に則り、計画的に耐震管に更新していく。</t>
    <rPh sb="46" eb="47">
      <t>スス</t>
    </rPh>
    <rPh sb="64" eb="66">
      <t>キンネン</t>
    </rPh>
    <rPh sb="67" eb="69">
      <t>フセツ</t>
    </rPh>
    <rPh sb="71" eb="73">
      <t>カンロ</t>
    </rPh>
    <rPh sb="74" eb="75">
      <t>オオ</t>
    </rPh>
    <rPh sb="101" eb="103">
      <t>カンロ</t>
    </rPh>
    <rPh sb="104" eb="107">
      <t>ロウキュウカ</t>
    </rPh>
    <rPh sb="108" eb="110">
      <t>チャクジツ</t>
    </rPh>
    <rPh sb="111" eb="112">
      <t>スス</t>
    </rPh>
    <rPh sb="119" eb="121">
      <t>コンゴ</t>
    </rPh>
    <rPh sb="121" eb="124">
      <t>ケイカクテキ</t>
    </rPh>
    <rPh sb="155" eb="157">
      <t>ウワマワ</t>
    </rPh>
    <rPh sb="184" eb="185">
      <t>ヒ</t>
    </rPh>
    <rPh sb="186" eb="187">
      <t>ツヅ</t>
    </rPh>
    <rPh sb="196" eb="199">
      <t>ケイカクテキ</t>
    </rPh>
    <phoneticPr fontId="4"/>
  </si>
  <si>
    <t>　簡易水道事業の経常収支比率は100％を上回っているものの、一般会計からの繰入金に依存している構造である。
　また、社会情勢の変化に伴い、資材価格の高騰や工事費等の費用が大幅に増加するなど、今後、一層厳しい経営状況が見込まれる。
　本水道企業団では、統合のスケールメリットを活かし、施設の最適化や更新、コスト縮減を図るなどして、効率的な事業運営を進めていく。</t>
    <rPh sb="1" eb="7">
      <t>カンイスイドウジギョウ</t>
    </rPh>
    <rPh sb="30" eb="34">
      <t>イッパンカイケイ</t>
    </rPh>
    <rPh sb="37" eb="40">
      <t>クリイレキン</t>
    </rPh>
    <rPh sb="41" eb="43">
      <t>イゾン</t>
    </rPh>
    <rPh sb="47" eb="49">
      <t>コウゾウ</t>
    </rPh>
    <phoneticPr fontId="4"/>
  </si>
  <si>
    <t>【①経常収支比率、⑤料金回収率】
　経常収支比率は100％を上回っているが、料金回収率は100%を下回っており、一般会計からの繰入に依存した構造になっている。
【②累積欠損金比率】
　令和５年度から公営企業会計の適用に伴い、会計を整理したことにより、欠損金が生じた。
【③流動比率】
　短期債務に対し支払可能な現金等の保有状況を示す流動比率は100%を上回り、支払能力を確保している。
【④企業債残高対給水収益比率】
　他団体と比べ投資を抑えているため、企業債の借入が少なく、企業債残高対給水収益比率は類似団体平均値（以下「平均値」という。）を下回っている。
【⑥給水原価】
　給水原価は平均値を上回っている。これは、物価上昇のほか、浄水場が点在するなど、地勢的に費用がかかるためである。
【⑦施設利用率】
　施設利用率は、浄水場が点在するなど施設効率が悪く、平均値を下回っている。
【⑧有収率】
　有収率は、平均値を上回っており、施設の稼働状況が収益に反映できている。</t>
    <rPh sb="10" eb="12">
      <t>リョウキン</t>
    </rPh>
    <rPh sb="12" eb="15">
      <t>カイシュウリツ</t>
    </rPh>
    <rPh sb="38" eb="43">
      <t>リョウキンカイシュウリツ</t>
    </rPh>
    <rPh sb="49" eb="51">
      <t>シタマワ</t>
    </rPh>
    <rPh sb="56" eb="60">
      <t>イッパンカイケイ</t>
    </rPh>
    <rPh sb="63" eb="65">
      <t>クリイレ</t>
    </rPh>
    <rPh sb="66" eb="68">
      <t>イゾン</t>
    </rPh>
    <rPh sb="70" eb="72">
      <t>コウゾウ</t>
    </rPh>
    <rPh sb="92" eb="94">
      <t>レイワ</t>
    </rPh>
    <rPh sb="99" eb="105">
      <t>コウエイキギョウカイケイ</t>
    </rPh>
    <rPh sb="106" eb="108">
      <t>テキヨウ</t>
    </rPh>
    <rPh sb="109" eb="110">
      <t>トモナ</t>
    </rPh>
    <rPh sb="112" eb="114">
      <t>カイケイ</t>
    </rPh>
    <rPh sb="115" eb="117">
      <t>セイリ</t>
    </rPh>
    <rPh sb="125" eb="127">
      <t>ケッソン</t>
    </rPh>
    <rPh sb="127" eb="128">
      <t>キン</t>
    </rPh>
    <rPh sb="129" eb="130">
      <t>ショウ</t>
    </rPh>
    <rPh sb="216" eb="218">
      <t>トウシ</t>
    </rPh>
    <rPh sb="219" eb="220">
      <t>オサ</t>
    </rPh>
    <rPh sb="234" eb="235">
      <t>スク</t>
    </rPh>
    <rPh sb="272" eb="273">
      <t>シタ</t>
    </rPh>
    <rPh sb="349" eb="351">
      <t>シセツ</t>
    </rPh>
    <rPh sb="351" eb="353">
      <t>リヨウ</t>
    </rPh>
    <rPh sb="353" eb="354">
      <t>リツ</t>
    </rPh>
    <rPh sb="366" eb="370">
      <t>シセツコウリツ</t>
    </rPh>
    <rPh sb="371" eb="372">
      <t>ワル</t>
    </rPh>
    <rPh sb="378" eb="379">
      <t>シタ</t>
    </rPh>
    <rPh sb="394" eb="396">
      <t>ユウシュウ</t>
    </rPh>
    <rPh sb="403" eb="404">
      <t>ウワ</t>
    </rPh>
    <rPh sb="410" eb="412">
      <t>シセツ</t>
    </rPh>
    <rPh sb="413" eb="415">
      <t>カドウ</t>
    </rPh>
    <rPh sb="415" eb="417">
      <t>ジョウキョウ</t>
    </rPh>
    <rPh sb="418" eb="420">
      <t>シュウエキ</t>
    </rPh>
    <rPh sb="421" eb="423">
      <t>ハンエイ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</si>
</sst>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3-4165-B276-F1F7DAC9A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73-4165-B276-F1F7DAC9A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116.87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E-447E-B8A7-99A4C570C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3E-447E-B8A7-99A4C570C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51.65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5-4C53-B61E-2A185F569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95-4C53-B61E-2A185F569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08-449B-91C9-A6E4969A8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08-449B-91C9-A6E4969A8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98.99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E-4B93-AFA0-43C35FBC1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FE-4B93-AFA0-43C35FBC1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108.53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A-45B3-BC9E-845135BD5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217.55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DA-45B3-BC9E-845135BD5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788.92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03-41E8-9D59-43D726F1E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916.17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03-41E8-9D59-43D726F1E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C-44FF-9D67-41CBE45C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6C-44FF-9D67-41CBE45C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0-4FE6-AA43-189D45575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E0-4FE6-AA43-189D45575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46.13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82-45A2-8F83-A0EEEE9FE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82-45A2-8F83-A0EEEE9FE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2-456E-A9A9-FADB26001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42-456E-A9A9-FADB26001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【179.30】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【1,042.45】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【285.48】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70" zoomScaleNormal="70" workbookViewId="0">
      <selection activeCell="BL45" sqref="BL45:BZ46"/>
    </sheetView>
  </sheetViews>
  <sheetFormatPr defaultColWidth="2.6328125" defaultRowHeight="13" x14ac:dyDescent="0.2"/>
  <cols>
    <col min="1" max="1" width="2.6328125" customWidth="1"/>
    <col min="2" max="62" width="3.81640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</row>
    <row r="3" spans="1:78" ht="9.75" customHeight="1" x14ac:dyDescent="0.2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</row>
    <row r="4" spans="1:78" ht="9.75" customHeight="1" x14ac:dyDescent="0.2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82" t="str">
        <f>データ!H6</f>
        <v>広島県　広島県水道広域連合企業団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3"/>
      <c r="AE6" s="83"/>
      <c r="AF6" s="83"/>
      <c r="AG6" s="8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72"/>
      <c r="P7" s="49" t="s">
        <v>3</v>
      </c>
      <c r="Q7" s="49"/>
      <c r="R7" s="49"/>
      <c r="S7" s="49"/>
      <c r="T7" s="49"/>
      <c r="U7" s="49"/>
      <c r="V7" s="49"/>
      <c r="W7" s="49" t="s">
        <v>4</v>
      </c>
      <c r="X7" s="49"/>
      <c r="Y7" s="49"/>
      <c r="Z7" s="49"/>
      <c r="AA7" s="49"/>
      <c r="AB7" s="49"/>
      <c r="AC7" s="49"/>
      <c r="AD7" s="49" t="s">
        <v>5</v>
      </c>
      <c r="AE7" s="49"/>
      <c r="AF7" s="49"/>
      <c r="AG7" s="49"/>
      <c r="AH7" s="49"/>
      <c r="AI7" s="49"/>
      <c r="AJ7" s="49"/>
      <c r="AK7" s="2"/>
      <c r="AL7" s="49" t="s">
        <v>6</v>
      </c>
      <c r="AM7" s="49"/>
      <c r="AN7" s="49"/>
      <c r="AO7" s="49"/>
      <c r="AP7" s="49"/>
      <c r="AQ7" s="49"/>
      <c r="AR7" s="49"/>
      <c r="AS7" s="49"/>
      <c r="AT7" s="47" t="s">
        <v>7</v>
      </c>
      <c r="AU7" s="48"/>
      <c r="AV7" s="48"/>
      <c r="AW7" s="48"/>
      <c r="AX7" s="48"/>
      <c r="AY7" s="48"/>
      <c r="AZ7" s="48"/>
      <c r="BA7" s="48"/>
      <c r="BB7" s="49" t="s">
        <v>8</v>
      </c>
      <c r="BC7" s="49"/>
      <c r="BD7" s="49"/>
      <c r="BE7" s="49"/>
      <c r="BF7" s="49"/>
      <c r="BG7" s="49"/>
      <c r="BH7" s="49"/>
      <c r="BI7" s="49"/>
      <c r="BJ7" s="3"/>
      <c r="BK7" s="3"/>
      <c r="BL7" s="84" t="s">
        <v>9</v>
      </c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6"/>
    </row>
    <row r="8" spans="1:78" ht="18.75" customHeight="1" x14ac:dyDescent="0.2">
      <c r="A8" s="2"/>
      <c r="B8" s="77" t="str">
        <f>データ!$I$6</f>
        <v>法適用</v>
      </c>
      <c r="C8" s="78"/>
      <c r="D8" s="78"/>
      <c r="E8" s="78"/>
      <c r="F8" s="78"/>
      <c r="G8" s="78"/>
      <c r="H8" s="78"/>
      <c r="I8" s="77" t="str">
        <f>データ!$J$6</f>
        <v>水道事業</v>
      </c>
      <c r="J8" s="78"/>
      <c r="K8" s="78"/>
      <c r="L8" s="78"/>
      <c r="M8" s="78"/>
      <c r="N8" s="78"/>
      <c r="O8" s="79"/>
      <c r="P8" s="80" t="str">
        <f>データ!$K$6</f>
        <v>簡易水道事業</v>
      </c>
      <c r="Q8" s="80"/>
      <c r="R8" s="80"/>
      <c r="S8" s="80"/>
      <c r="T8" s="80"/>
      <c r="U8" s="80"/>
      <c r="V8" s="80"/>
      <c r="W8" s="80" t="str">
        <f>データ!$L$6</f>
        <v>C3</v>
      </c>
      <c r="X8" s="80"/>
      <c r="Y8" s="80"/>
      <c r="Z8" s="80"/>
      <c r="AA8" s="80"/>
      <c r="AB8" s="80"/>
      <c r="AC8" s="80"/>
      <c r="AD8" s="80" t="str">
        <f>データ!$M$6</f>
        <v>自治体職員 民間企業出身</v>
      </c>
      <c r="AE8" s="80"/>
      <c r="AF8" s="80"/>
      <c r="AG8" s="80"/>
      <c r="AH8" s="80"/>
      <c r="AI8" s="80"/>
      <c r="AJ8" s="80"/>
      <c r="AK8" s="2"/>
      <c r="AL8" s="71" t="str">
        <f>データ!$R$6</f>
        <v>-</v>
      </c>
      <c r="AM8" s="71"/>
      <c r="AN8" s="71"/>
      <c r="AO8" s="71"/>
      <c r="AP8" s="71"/>
      <c r="AQ8" s="71"/>
      <c r="AR8" s="71"/>
      <c r="AS8" s="71"/>
      <c r="AT8" s="36" t="str">
        <f>データ!$S$6</f>
        <v>-</v>
      </c>
      <c r="AU8" s="37"/>
      <c r="AV8" s="37"/>
      <c r="AW8" s="37"/>
      <c r="AX8" s="37"/>
      <c r="AY8" s="37"/>
      <c r="AZ8" s="37"/>
      <c r="BA8" s="37"/>
      <c r="BB8" s="54" t="str">
        <f>データ!$T$6</f>
        <v>-</v>
      </c>
      <c r="BC8" s="54"/>
      <c r="BD8" s="54"/>
      <c r="BE8" s="54"/>
      <c r="BF8" s="54"/>
      <c r="BG8" s="54"/>
      <c r="BH8" s="54"/>
      <c r="BI8" s="54"/>
      <c r="BJ8" s="3"/>
      <c r="BK8" s="3"/>
      <c r="BL8" s="73" t="s">
        <v>10</v>
      </c>
      <c r="BM8" s="74"/>
      <c r="BN8" s="75" t="s">
        <v>11</v>
      </c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6"/>
    </row>
    <row r="9" spans="1:78" ht="18.75" customHeight="1" x14ac:dyDescent="0.2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72"/>
      <c r="P9" s="49" t="s">
        <v>14</v>
      </c>
      <c r="Q9" s="49"/>
      <c r="R9" s="49"/>
      <c r="S9" s="49"/>
      <c r="T9" s="49"/>
      <c r="U9" s="49"/>
      <c r="V9" s="49"/>
      <c r="W9" s="49" t="s">
        <v>15</v>
      </c>
      <c r="X9" s="49"/>
      <c r="Y9" s="49"/>
      <c r="Z9" s="49"/>
      <c r="AA9" s="49"/>
      <c r="AB9" s="49"/>
      <c r="AC9" s="49"/>
      <c r="AD9" s="2"/>
      <c r="AE9" s="2"/>
      <c r="AF9" s="2"/>
      <c r="AG9" s="2"/>
      <c r="AH9" s="2"/>
      <c r="AI9" s="2"/>
      <c r="AJ9" s="2"/>
      <c r="AK9" s="2"/>
      <c r="AL9" s="49" t="s">
        <v>16</v>
      </c>
      <c r="AM9" s="49"/>
      <c r="AN9" s="49"/>
      <c r="AO9" s="49"/>
      <c r="AP9" s="49"/>
      <c r="AQ9" s="49"/>
      <c r="AR9" s="49"/>
      <c r="AS9" s="49"/>
      <c r="AT9" s="47" t="s">
        <v>17</v>
      </c>
      <c r="AU9" s="48"/>
      <c r="AV9" s="48"/>
      <c r="AW9" s="48"/>
      <c r="AX9" s="48"/>
      <c r="AY9" s="48"/>
      <c r="AZ9" s="48"/>
      <c r="BA9" s="48"/>
      <c r="BB9" s="49" t="s">
        <v>18</v>
      </c>
      <c r="BC9" s="49"/>
      <c r="BD9" s="49"/>
      <c r="BE9" s="49"/>
      <c r="BF9" s="49"/>
      <c r="BG9" s="49"/>
      <c r="BH9" s="49"/>
      <c r="BI9" s="49"/>
      <c r="BJ9" s="3"/>
      <c r="BK9" s="3"/>
      <c r="BL9" s="50" t="s">
        <v>19</v>
      </c>
      <c r="BM9" s="51"/>
      <c r="BN9" s="52" t="s">
        <v>20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2">
      <c r="A10" s="2"/>
      <c r="B10" s="36" t="str">
        <f>データ!$N$6</f>
        <v>-</v>
      </c>
      <c r="C10" s="37"/>
      <c r="D10" s="37"/>
      <c r="E10" s="37"/>
      <c r="F10" s="37"/>
      <c r="G10" s="37"/>
      <c r="H10" s="37"/>
      <c r="I10" s="36">
        <f>データ!$O$6</f>
        <v>76.42</v>
      </c>
      <c r="J10" s="37"/>
      <c r="K10" s="37"/>
      <c r="L10" s="37"/>
      <c r="M10" s="37"/>
      <c r="N10" s="37"/>
      <c r="O10" s="70"/>
      <c r="P10" s="54">
        <f>データ!$P$6</f>
        <v>49.25</v>
      </c>
      <c r="Q10" s="54"/>
      <c r="R10" s="54"/>
      <c r="S10" s="54"/>
      <c r="T10" s="54"/>
      <c r="U10" s="54"/>
      <c r="V10" s="54"/>
      <c r="W10" s="71">
        <f>データ!$Q$6</f>
        <v>4220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2"/>
      <c r="AI10" s="2"/>
      <c r="AJ10" s="2"/>
      <c r="AK10" s="2"/>
      <c r="AL10" s="71">
        <f>データ!$U$6</f>
        <v>3921</v>
      </c>
      <c r="AM10" s="71"/>
      <c r="AN10" s="71"/>
      <c r="AO10" s="71"/>
      <c r="AP10" s="71"/>
      <c r="AQ10" s="71"/>
      <c r="AR10" s="71"/>
      <c r="AS10" s="71"/>
      <c r="AT10" s="36">
        <f>データ!$V$6</f>
        <v>0.13</v>
      </c>
      <c r="AU10" s="37"/>
      <c r="AV10" s="37"/>
      <c r="AW10" s="37"/>
      <c r="AX10" s="37"/>
      <c r="AY10" s="37"/>
      <c r="AZ10" s="37"/>
      <c r="BA10" s="37"/>
      <c r="BB10" s="54">
        <f>データ!$W$6</f>
        <v>30161.54</v>
      </c>
      <c r="BC10" s="54"/>
      <c r="BD10" s="54"/>
      <c r="BE10" s="54"/>
      <c r="BF10" s="54"/>
      <c r="BG10" s="54"/>
      <c r="BH10" s="54"/>
      <c r="BI10" s="54"/>
      <c r="BJ10" s="2"/>
      <c r="BK10" s="2"/>
      <c r="BL10" s="55" t="s">
        <v>21</v>
      </c>
      <c r="BM10" s="56"/>
      <c r="BN10" s="57" t="s">
        <v>22</v>
      </c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8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2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64" t="s">
        <v>25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 x14ac:dyDescent="0.2">
      <c r="A15" s="2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6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8" t="s">
        <v>112</v>
      </c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40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8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40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8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40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8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40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8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40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8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40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8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40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8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40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8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40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8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40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8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40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8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40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8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40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8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40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8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40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8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40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8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40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8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40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8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40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8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40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8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40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8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40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8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40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8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40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8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40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8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40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8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40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8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40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41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3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0" t="s">
        <v>26</v>
      </c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2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3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5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8" t="s">
        <v>110</v>
      </c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40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8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40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8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40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8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40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8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40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8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40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8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40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8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40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8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40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8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40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8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40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8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40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8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40"/>
    </row>
    <row r="60" spans="1:78" ht="13.5" customHeight="1" x14ac:dyDescent="0.2">
      <c r="A60" s="2"/>
      <c r="B60" s="44" t="s">
        <v>27</v>
      </c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6"/>
      <c r="BK60" s="2"/>
      <c r="BL60" s="38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40"/>
    </row>
    <row r="61" spans="1:78" ht="13.5" customHeight="1" x14ac:dyDescent="0.2">
      <c r="A61" s="2"/>
      <c r="B61" s="44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6"/>
      <c r="BK61" s="2"/>
      <c r="BL61" s="38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40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8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40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8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40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0" t="s">
        <v>28</v>
      </c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2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3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5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8" t="s">
        <v>111</v>
      </c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40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8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40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8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40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8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40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8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40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8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40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8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40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8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40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8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40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8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40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8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40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8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40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8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40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8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40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8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40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8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40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1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3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【103.05】</v>
      </c>
      <c r="F85" s="13" t="str">
        <f>データ!AS6</f>
        <v>【30.22】</v>
      </c>
      <c r="G85" s="13" t="str">
        <f>データ!BD6</f>
        <v>【179.30】</v>
      </c>
      <c r="H85" s="13" t="str">
        <f>データ!BO6</f>
        <v>【1,042.45】</v>
      </c>
      <c r="I85" s="13" t="str">
        <f>データ!BZ6</f>
        <v>【57.74】</v>
      </c>
      <c r="J85" s="13" t="str">
        <f>データ!CK6</f>
        <v>【285.48】</v>
      </c>
      <c r="K85" s="13" t="str">
        <f>データ!CV6</f>
        <v>【53.73】</v>
      </c>
      <c r="L85" s="13" t="str">
        <f>データ!DG6</f>
        <v>【71.52】</v>
      </c>
      <c r="M85" s="13" t="str">
        <f>データ!DR6</f>
        <v>【38.43】</v>
      </c>
      <c r="N85" s="13" t="str">
        <f>データ!EC6</f>
        <v>【19.16】</v>
      </c>
      <c r="O85" s="13" t="str">
        <f>データ!EN6</f>
        <v>【0.49】</v>
      </c>
    </row>
  </sheetData>
  <sheetProtection algorithmName="SHA-512" hashValue="mRFt5bJV0tz8RP3QReoMdZuMWPMxcxwVH+ObwSzsbA+Obm5v27wCNCNyXzE+JCBlZwlq247ny+xwbPlB9wbdbw==" saltValue="UrTlqDSe2Pkv1TVokM2/Kw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9062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2023</v>
      </c>
      <c r="C6" s="20">
        <f t="shared" ref="C6:W6" si="3">C7</f>
        <v>349194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5</v>
      </c>
      <c r="H6" s="20" t="str">
        <f t="shared" si="3"/>
        <v>広島県　広島県水道広域連合企業団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C3</v>
      </c>
      <c r="M6" s="20" t="str">
        <f t="shared" si="3"/>
        <v>自治体職員 民間企業出身</v>
      </c>
      <c r="N6" s="21" t="str">
        <f t="shared" si="3"/>
        <v>-</v>
      </c>
      <c r="O6" s="21">
        <f t="shared" si="3"/>
        <v>76.42</v>
      </c>
      <c r="P6" s="21">
        <f t="shared" si="3"/>
        <v>49.25</v>
      </c>
      <c r="Q6" s="21">
        <f t="shared" si="3"/>
        <v>4220</v>
      </c>
      <c r="R6" s="21" t="str">
        <f t="shared" si="3"/>
        <v>-</v>
      </c>
      <c r="S6" s="21" t="str">
        <f t="shared" si="3"/>
        <v>-</v>
      </c>
      <c r="T6" s="21" t="str">
        <f t="shared" si="3"/>
        <v>-</v>
      </c>
      <c r="U6" s="21">
        <f t="shared" si="3"/>
        <v>3921</v>
      </c>
      <c r="V6" s="21">
        <f t="shared" si="3"/>
        <v>0.13</v>
      </c>
      <c r="W6" s="21">
        <f t="shared" si="3"/>
        <v>30161.54</v>
      </c>
      <c r="X6" s="22" t="str">
        <f>IF(X7="",NA(),X7)</f>
        <v>-</v>
      </c>
      <c r="Y6" s="22" t="str">
        <f t="shared" ref="Y6:AG6" si="4">IF(Y7="",NA(),Y7)</f>
        <v>-</v>
      </c>
      <c r="Z6" s="22" t="str">
        <f t="shared" si="4"/>
        <v>-</v>
      </c>
      <c r="AA6" s="22" t="str">
        <f t="shared" si="4"/>
        <v>-</v>
      </c>
      <c r="AB6" s="22">
        <f t="shared" si="4"/>
        <v>116.87</v>
      </c>
      <c r="AC6" s="22" t="str">
        <f t="shared" si="4"/>
        <v>-</v>
      </c>
      <c r="AD6" s="22" t="str">
        <f t="shared" si="4"/>
        <v>-</v>
      </c>
      <c r="AE6" s="22" t="str">
        <f t="shared" si="4"/>
        <v>-</v>
      </c>
      <c r="AF6" s="22" t="str">
        <f t="shared" si="4"/>
        <v>-</v>
      </c>
      <c r="AG6" s="22">
        <f t="shared" si="4"/>
        <v>103.1</v>
      </c>
      <c r="AH6" s="21" t="str">
        <f>IF(AH7="","",IF(AH7="-","【-】","【"&amp;SUBSTITUTE(TEXT(AH7,"#,##0.00"),"-","△")&amp;"】"))</f>
        <v>【103.05】</v>
      </c>
      <c r="AI6" s="22" t="str">
        <f>IF(AI7="",NA(),AI7)</f>
        <v>-</v>
      </c>
      <c r="AJ6" s="22" t="str">
        <f t="shared" ref="AJ6:AR6" si="5">IF(AJ7="",NA(),AJ7)</f>
        <v>-</v>
      </c>
      <c r="AK6" s="22" t="str">
        <f t="shared" si="5"/>
        <v>-</v>
      </c>
      <c r="AL6" s="22" t="str">
        <f t="shared" si="5"/>
        <v>-</v>
      </c>
      <c r="AM6" s="22">
        <f t="shared" si="5"/>
        <v>98.99</v>
      </c>
      <c r="AN6" s="22" t="str">
        <f t="shared" si="5"/>
        <v>-</v>
      </c>
      <c r="AO6" s="22" t="str">
        <f t="shared" si="5"/>
        <v>-</v>
      </c>
      <c r="AP6" s="22" t="str">
        <f t="shared" si="5"/>
        <v>-</v>
      </c>
      <c r="AQ6" s="22" t="str">
        <f t="shared" si="5"/>
        <v>-</v>
      </c>
      <c r="AR6" s="22">
        <f t="shared" si="5"/>
        <v>27.32</v>
      </c>
      <c r="AS6" s="21" t="str">
        <f>IF(AS7="","",IF(AS7="-","【-】","【"&amp;SUBSTITUTE(TEXT(AS7,"#,##0.00"),"-","△")&amp;"】"))</f>
        <v>【30.22】</v>
      </c>
      <c r="AT6" s="22" t="str">
        <f>IF(AT7="",NA(),AT7)</f>
        <v>-</v>
      </c>
      <c r="AU6" s="22" t="str">
        <f t="shared" ref="AU6:BC6" si="6">IF(AU7="",NA(),AU7)</f>
        <v>-</v>
      </c>
      <c r="AV6" s="22" t="str">
        <f t="shared" si="6"/>
        <v>-</v>
      </c>
      <c r="AW6" s="22" t="str">
        <f t="shared" si="6"/>
        <v>-</v>
      </c>
      <c r="AX6" s="22">
        <f t="shared" si="6"/>
        <v>108.53</v>
      </c>
      <c r="AY6" s="22" t="str">
        <f t="shared" si="6"/>
        <v>-</v>
      </c>
      <c r="AZ6" s="22" t="str">
        <f t="shared" si="6"/>
        <v>-</v>
      </c>
      <c r="BA6" s="22" t="str">
        <f t="shared" si="6"/>
        <v>-</v>
      </c>
      <c r="BB6" s="22" t="str">
        <f t="shared" si="6"/>
        <v>-</v>
      </c>
      <c r="BC6" s="22">
        <f t="shared" si="6"/>
        <v>217.55</v>
      </c>
      <c r="BD6" s="21" t="str">
        <f>IF(BD7="","",IF(BD7="-","【-】","【"&amp;SUBSTITUTE(TEXT(BD7,"#,##0.00"),"-","△")&amp;"】"))</f>
        <v>【179.30】</v>
      </c>
      <c r="BE6" s="22" t="str">
        <f>IF(BE7="",NA(),BE7)</f>
        <v>-</v>
      </c>
      <c r="BF6" s="22" t="str">
        <f t="shared" ref="BF6:BN6" si="7">IF(BF7="",NA(),BF7)</f>
        <v>-</v>
      </c>
      <c r="BG6" s="22" t="str">
        <f t="shared" si="7"/>
        <v>-</v>
      </c>
      <c r="BH6" s="22" t="str">
        <f t="shared" si="7"/>
        <v>-</v>
      </c>
      <c r="BI6" s="22">
        <f t="shared" si="7"/>
        <v>788.92</v>
      </c>
      <c r="BJ6" s="22" t="str">
        <f t="shared" si="7"/>
        <v>-</v>
      </c>
      <c r="BK6" s="22" t="str">
        <f t="shared" si="7"/>
        <v>-</v>
      </c>
      <c r="BL6" s="22" t="str">
        <f t="shared" si="7"/>
        <v>-</v>
      </c>
      <c r="BM6" s="22" t="str">
        <f t="shared" si="7"/>
        <v>-</v>
      </c>
      <c r="BN6" s="22">
        <f t="shared" si="7"/>
        <v>916.17</v>
      </c>
      <c r="BO6" s="21" t="str">
        <f>IF(BO7="","",IF(BO7="-","【-】","【"&amp;SUBSTITUTE(TEXT(BO7,"#,##0.00"),"-","△")&amp;"】"))</f>
        <v>【1,042.45】</v>
      </c>
      <c r="BP6" s="22" t="str">
        <f>IF(BP7="",NA(),BP7)</f>
        <v>-</v>
      </c>
      <c r="BQ6" s="22" t="str">
        <f t="shared" ref="BQ6:BY6" si="8">IF(BQ7="",NA(),BQ7)</f>
        <v>-</v>
      </c>
      <c r="BR6" s="22" t="str">
        <f t="shared" si="8"/>
        <v>-</v>
      </c>
      <c r="BS6" s="22" t="str">
        <f t="shared" si="8"/>
        <v>-</v>
      </c>
      <c r="BT6" s="22">
        <f t="shared" si="8"/>
        <v>84.31</v>
      </c>
      <c r="BU6" s="22" t="str">
        <f t="shared" si="8"/>
        <v>-</v>
      </c>
      <c r="BV6" s="22" t="str">
        <f t="shared" si="8"/>
        <v>-</v>
      </c>
      <c r="BW6" s="22" t="str">
        <f t="shared" si="8"/>
        <v>-</v>
      </c>
      <c r="BX6" s="22" t="str">
        <f t="shared" si="8"/>
        <v>-</v>
      </c>
      <c r="BY6" s="22">
        <f t="shared" si="8"/>
        <v>63.95</v>
      </c>
      <c r="BZ6" s="21" t="str">
        <f>IF(BZ7="","",IF(BZ7="-","【-】","【"&amp;SUBSTITUTE(TEXT(BZ7,"#,##0.00"),"-","△")&amp;"】"))</f>
        <v>【57.74】</v>
      </c>
      <c r="CA6" s="22" t="str">
        <f>IF(CA7="",NA(),CA7)</f>
        <v>-</v>
      </c>
      <c r="CB6" s="22" t="str">
        <f t="shared" ref="CB6:CJ6" si="9">IF(CB7="",NA(),CB7)</f>
        <v>-</v>
      </c>
      <c r="CC6" s="22" t="str">
        <f t="shared" si="9"/>
        <v>-</v>
      </c>
      <c r="CD6" s="22" t="str">
        <f t="shared" si="9"/>
        <v>-</v>
      </c>
      <c r="CE6" s="22">
        <f t="shared" si="9"/>
        <v>293.94</v>
      </c>
      <c r="CF6" s="22" t="str">
        <f t="shared" si="9"/>
        <v>-</v>
      </c>
      <c r="CG6" s="22" t="str">
        <f t="shared" si="9"/>
        <v>-</v>
      </c>
      <c r="CH6" s="22" t="str">
        <f t="shared" si="9"/>
        <v>-</v>
      </c>
      <c r="CI6" s="22" t="str">
        <f t="shared" si="9"/>
        <v>-</v>
      </c>
      <c r="CJ6" s="22">
        <f t="shared" si="9"/>
        <v>263.56</v>
      </c>
      <c r="CK6" s="21" t="str">
        <f>IF(CK7="","",IF(CK7="-","【-】","【"&amp;SUBSTITUTE(TEXT(CK7,"#,##0.00"),"-","△")&amp;"】"))</f>
        <v>【285.48】</v>
      </c>
      <c r="CL6" s="22" t="str">
        <f>IF(CL7="",NA(),CL7)</f>
        <v>-</v>
      </c>
      <c r="CM6" s="22" t="str">
        <f t="shared" ref="CM6:CU6" si="10">IF(CM7="",NA(),CM7)</f>
        <v>-</v>
      </c>
      <c r="CN6" s="22" t="str">
        <f t="shared" si="10"/>
        <v>-</v>
      </c>
      <c r="CO6" s="22" t="str">
        <f t="shared" si="10"/>
        <v>-</v>
      </c>
      <c r="CP6" s="22">
        <f t="shared" si="10"/>
        <v>46.13</v>
      </c>
      <c r="CQ6" s="22" t="str">
        <f t="shared" si="10"/>
        <v>-</v>
      </c>
      <c r="CR6" s="22" t="str">
        <f t="shared" si="10"/>
        <v>-</v>
      </c>
      <c r="CS6" s="22" t="str">
        <f t="shared" si="10"/>
        <v>-</v>
      </c>
      <c r="CT6" s="22" t="str">
        <f t="shared" si="10"/>
        <v>-</v>
      </c>
      <c r="CU6" s="22">
        <f t="shared" si="10"/>
        <v>53.4</v>
      </c>
      <c r="CV6" s="21" t="str">
        <f>IF(CV7="","",IF(CV7="-","【-】","【"&amp;SUBSTITUTE(TEXT(CV7,"#,##0.00"),"-","△")&amp;"】"))</f>
        <v>【53.73】</v>
      </c>
      <c r="CW6" s="22" t="str">
        <f>IF(CW7="",NA(),CW7)</f>
        <v>-</v>
      </c>
      <c r="CX6" s="22" t="str">
        <f t="shared" ref="CX6:DF6" si="11">IF(CX7="",NA(),CX7)</f>
        <v>-</v>
      </c>
      <c r="CY6" s="22" t="str">
        <f t="shared" si="11"/>
        <v>-</v>
      </c>
      <c r="CZ6" s="22" t="str">
        <f t="shared" si="11"/>
        <v>-</v>
      </c>
      <c r="DA6" s="22">
        <f t="shared" si="11"/>
        <v>90.68</v>
      </c>
      <c r="DB6" s="22" t="str">
        <f t="shared" si="11"/>
        <v>-</v>
      </c>
      <c r="DC6" s="22" t="str">
        <f t="shared" si="11"/>
        <v>-</v>
      </c>
      <c r="DD6" s="22" t="str">
        <f t="shared" si="11"/>
        <v>-</v>
      </c>
      <c r="DE6" s="22" t="str">
        <f t="shared" si="11"/>
        <v>-</v>
      </c>
      <c r="DF6" s="22">
        <f t="shared" si="11"/>
        <v>72.53</v>
      </c>
      <c r="DG6" s="21" t="str">
        <f>IF(DG7="","",IF(DG7="-","【-】","【"&amp;SUBSTITUTE(TEXT(DG7,"#,##0.00"),"-","△")&amp;"】"))</f>
        <v>【71.52】</v>
      </c>
      <c r="DH6" s="22" t="str">
        <f>IF(DH7="",NA(),DH7)</f>
        <v>-</v>
      </c>
      <c r="DI6" s="22" t="str">
        <f t="shared" ref="DI6:DQ6" si="12">IF(DI7="",NA(),DI7)</f>
        <v>-</v>
      </c>
      <c r="DJ6" s="22" t="str">
        <f t="shared" si="12"/>
        <v>-</v>
      </c>
      <c r="DK6" s="22" t="str">
        <f t="shared" si="12"/>
        <v>-</v>
      </c>
      <c r="DL6" s="22">
        <f t="shared" si="12"/>
        <v>51.65</v>
      </c>
      <c r="DM6" s="22" t="str">
        <f t="shared" si="12"/>
        <v>-</v>
      </c>
      <c r="DN6" s="22" t="str">
        <f t="shared" si="12"/>
        <v>-</v>
      </c>
      <c r="DO6" s="22" t="str">
        <f t="shared" si="12"/>
        <v>-</v>
      </c>
      <c r="DP6" s="22" t="str">
        <f t="shared" si="12"/>
        <v>-</v>
      </c>
      <c r="DQ6" s="22">
        <f t="shared" si="12"/>
        <v>40.46</v>
      </c>
      <c r="DR6" s="21" t="str">
        <f>IF(DR7="","",IF(DR7="-","【-】","【"&amp;SUBSTITUTE(TEXT(DR7,"#,##0.00"),"-","△")&amp;"】"))</f>
        <v>【38.43】</v>
      </c>
      <c r="DS6" s="22" t="str">
        <f>IF(DS7="",NA(),DS7)</f>
        <v>-</v>
      </c>
      <c r="DT6" s="22" t="str">
        <f t="shared" ref="DT6:EB6" si="13">IF(DT7="",NA(),DT7)</f>
        <v>-</v>
      </c>
      <c r="DU6" s="22" t="str">
        <f t="shared" si="13"/>
        <v>-</v>
      </c>
      <c r="DV6" s="22" t="str">
        <f t="shared" si="13"/>
        <v>-</v>
      </c>
      <c r="DW6" s="22">
        <f t="shared" si="13"/>
        <v>15.95</v>
      </c>
      <c r="DX6" s="22" t="str">
        <f t="shared" si="13"/>
        <v>-</v>
      </c>
      <c r="DY6" s="22" t="str">
        <f t="shared" si="13"/>
        <v>-</v>
      </c>
      <c r="DZ6" s="22" t="str">
        <f t="shared" si="13"/>
        <v>-</v>
      </c>
      <c r="EA6" s="22" t="str">
        <f t="shared" si="13"/>
        <v>-</v>
      </c>
      <c r="EB6" s="22">
        <f t="shared" si="13"/>
        <v>22.77</v>
      </c>
      <c r="EC6" s="21" t="str">
        <f>IF(EC7="","",IF(EC7="-","【-】","【"&amp;SUBSTITUTE(TEXT(EC7,"#,##0.00"),"-","△")&amp;"】"))</f>
        <v>【19.16】</v>
      </c>
      <c r="ED6" s="22" t="str">
        <f>IF(ED7="",NA(),ED7)</f>
        <v>-</v>
      </c>
      <c r="EE6" s="22" t="str">
        <f t="shared" ref="EE6:EM6" si="14">IF(EE7="",NA(),EE7)</f>
        <v>-</v>
      </c>
      <c r="EF6" s="22" t="str">
        <f t="shared" si="14"/>
        <v>-</v>
      </c>
      <c r="EG6" s="22" t="str">
        <f t="shared" si="14"/>
        <v>-</v>
      </c>
      <c r="EH6" s="22">
        <f t="shared" si="14"/>
        <v>0.84</v>
      </c>
      <c r="EI6" s="22" t="str">
        <f t="shared" si="14"/>
        <v>-</v>
      </c>
      <c r="EJ6" s="22" t="str">
        <f t="shared" si="14"/>
        <v>-</v>
      </c>
      <c r="EK6" s="22" t="str">
        <f t="shared" si="14"/>
        <v>-</v>
      </c>
      <c r="EL6" s="22" t="str">
        <f t="shared" si="14"/>
        <v>-</v>
      </c>
      <c r="EM6" s="22">
        <f t="shared" si="14"/>
        <v>0.49</v>
      </c>
      <c r="EN6" s="21" t="str">
        <f>IF(EN7="","",IF(EN7="-","【-】","【"&amp;SUBSTITUTE(TEXT(EN7,"#,##0.00"),"-","△")&amp;"】"))</f>
        <v>【0.49】</v>
      </c>
    </row>
    <row r="7" spans="1:144" s="23" customFormat="1" x14ac:dyDescent="0.2">
      <c r="A7" s="15"/>
      <c r="B7" s="24">
        <v>2023</v>
      </c>
      <c r="C7" s="24">
        <v>349194</v>
      </c>
      <c r="D7" s="24">
        <v>46</v>
      </c>
      <c r="E7" s="24">
        <v>1</v>
      </c>
      <c r="F7" s="24">
        <v>0</v>
      </c>
      <c r="G7" s="24">
        <v>5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76.42</v>
      </c>
      <c r="P7" s="25">
        <v>49.25</v>
      </c>
      <c r="Q7" s="25">
        <v>4220</v>
      </c>
      <c r="R7" s="25" t="s">
        <v>99</v>
      </c>
      <c r="S7" s="25" t="s">
        <v>99</v>
      </c>
      <c r="T7" s="25" t="s">
        <v>99</v>
      </c>
      <c r="U7" s="25">
        <v>3921</v>
      </c>
      <c r="V7" s="25">
        <v>0.13</v>
      </c>
      <c r="W7" s="25">
        <v>30161.54</v>
      </c>
      <c r="X7" s="25" t="s">
        <v>99</v>
      </c>
      <c r="Y7" s="25" t="s">
        <v>99</v>
      </c>
      <c r="Z7" s="25" t="s">
        <v>99</v>
      </c>
      <c r="AA7" s="25" t="s">
        <v>99</v>
      </c>
      <c r="AB7" s="25">
        <v>116.87</v>
      </c>
      <c r="AC7" s="25" t="s">
        <v>99</v>
      </c>
      <c r="AD7" s="25" t="s">
        <v>99</v>
      </c>
      <c r="AE7" s="25" t="s">
        <v>99</v>
      </c>
      <c r="AF7" s="25" t="s">
        <v>99</v>
      </c>
      <c r="AG7" s="25">
        <v>103.1</v>
      </c>
      <c r="AH7" s="25">
        <v>103.05</v>
      </c>
      <c r="AI7" s="25" t="s">
        <v>99</v>
      </c>
      <c r="AJ7" s="25" t="s">
        <v>99</v>
      </c>
      <c r="AK7" s="25" t="s">
        <v>99</v>
      </c>
      <c r="AL7" s="25" t="s">
        <v>99</v>
      </c>
      <c r="AM7" s="25">
        <v>98.99</v>
      </c>
      <c r="AN7" s="25" t="s">
        <v>99</v>
      </c>
      <c r="AO7" s="25" t="s">
        <v>99</v>
      </c>
      <c r="AP7" s="25" t="s">
        <v>99</v>
      </c>
      <c r="AQ7" s="25" t="s">
        <v>99</v>
      </c>
      <c r="AR7" s="25">
        <v>27.32</v>
      </c>
      <c r="AS7" s="25">
        <v>30.22</v>
      </c>
      <c r="AT7" s="25" t="s">
        <v>99</v>
      </c>
      <c r="AU7" s="25" t="s">
        <v>99</v>
      </c>
      <c r="AV7" s="25" t="s">
        <v>99</v>
      </c>
      <c r="AW7" s="25" t="s">
        <v>99</v>
      </c>
      <c r="AX7" s="25">
        <v>108.53</v>
      </c>
      <c r="AY7" s="25" t="s">
        <v>99</v>
      </c>
      <c r="AZ7" s="25" t="s">
        <v>99</v>
      </c>
      <c r="BA7" s="25" t="s">
        <v>99</v>
      </c>
      <c r="BB7" s="25" t="s">
        <v>99</v>
      </c>
      <c r="BC7" s="25">
        <v>217.55</v>
      </c>
      <c r="BD7" s="25">
        <v>179.3</v>
      </c>
      <c r="BE7" s="25" t="s">
        <v>99</v>
      </c>
      <c r="BF7" s="25" t="s">
        <v>99</v>
      </c>
      <c r="BG7" s="25" t="s">
        <v>99</v>
      </c>
      <c r="BH7" s="25" t="s">
        <v>99</v>
      </c>
      <c r="BI7" s="25">
        <v>788.92</v>
      </c>
      <c r="BJ7" s="25" t="s">
        <v>99</v>
      </c>
      <c r="BK7" s="25" t="s">
        <v>99</v>
      </c>
      <c r="BL7" s="25" t="s">
        <v>99</v>
      </c>
      <c r="BM7" s="25" t="s">
        <v>99</v>
      </c>
      <c r="BN7" s="25">
        <v>916.17</v>
      </c>
      <c r="BO7" s="25">
        <v>1042.45</v>
      </c>
      <c r="BP7" s="25" t="s">
        <v>99</v>
      </c>
      <c r="BQ7" s="25" t="s">
        <v>99</v>
      </c>
      <c r="BR7" s="25" t="s">
        <v>99</v>
      </c>
      <c r="BS7" s="25" t="s">
        <v>99</v>
      </c>
      <c r="BT7" s="25">
        <v>84.31</v>
      </c>
      <c r="BU7" s="25" t="s">
        <v>99</v>
      </c>
      <c r="BV7" s="25" t="s">
        <v>99</v>
      </c>
      <c r="BW7" s="25" t="s">
        <v>99</v>
      </c>
      <c r="BX7" s="25" t="s">
        <v>99</v>
      </c>
      <c r="BY7" s="25">
        <v>63.95</v>
      </c>
      <c r="BZ7" s="25">
        <v>57.74</v>
      </c>
      <c r="CA7" s="25" t="s">
        <v>99</v>
      </c>
      <c r="CB7" s="25" t="s">
        <v>99</v>
      </c>
      <c r="CC7" s="25" t="s">
        <v>99</v>
      </c>
      <c r="CD7" s="25" t="s">
        <v>99</v>
      </c>
      <c r="CE7" s="25">
        <v>293.94</v>
      </c>
      <c r="CF7" s="25" t="s">
        <v>99</v>
      </c>
      <c r="CG7" s="25" t="s">
        <v>99</v>
      </c>
      <c r="CH7" s="25" t="s">
        <v>99</v>
      </c>
      <c r="CI7" s="25" t="s">
        <v>99</v>
      </c>
      <c r="CJ7" s="25">
        <v>263.56</v>
      </c>
      <c r="CK7" s="25">
        <v>285.48</v>
      </c>
      <c r="CL7" s="25" t="s">
        <v>99</v>
      </c>
      <c r="CM7" s="25" t="s">
        <v>99</v>
      </c>
      <c r="CN7" s="25" t="s">
        <v>99</v>
      </c>
      <c r="CO7" s="25" t="s">
        <v>99</v>
      </c>
      <c r="CP7" s="25">
        <v>46.13</v>
      </c>
      <c r="CQ7" s="25" t="s">
        <v>99</v>
      </c>
      <c r="CR7" s="25" t="s">
        <v>99</v>
      </c>
      <c r="CS7" s="25" t="s">
        <v>99</v>
      </c>
      <c r="CT7" s="25" t="s">
        <v>99</v>
      </c>
      <c r="CU7" s="25">
        <v>53.4</v>
      </c>
      <c r="CV7" s="25">
        <v>53.73</v>
      </c>
      <c r="CW7" s="25" t="s">
        <v>99</v>
      </c>
      <c r="CX7" s="25" t="s">
        <v>99</v>
      </c>
      <c r="CY7" s="25" t="s">
        <v>99</v>
      </c>
      <c r="CZ7" s="25" t="s">
        <v>99</v>
      </c>
      <c r="DA7" s="25">
        <v>90.68</v>
      </c>
      <c r="DB7" s="25" t="s">
        <v>99</v>
      </c>
      <c r="DC7" s="25" t="s">
        <v>99</v>
      </c>
      <c r="DD7" s="25" t="s">
        <v>99</v>
      </c>
      <c r="DE7" s="25" t="s">
        <v>99</v>
      </c>
      <c r="DF7" s="25">
        <v>72.53</v>
      </c>
      <c r="DG7" s="25">
        <v>71.52</v>
      </c>
      <c r="DH7" s="25" t="s">
        <v>99</v>
      </c>
      <c r="DI7" s="25" t="s">
        <v>99</v>
      </c>
      <c r="DJ7" s="25" t="s">
        <v>99</v>
      </c>
      <c r="DK7" s="25" t="s">
        <v>99</v>
      </c>
      <c r="DL7" s="25">
        <v>51.65</v>
      </c>
      <c r="DM7" s="25" t="s">
        <v>99</v>
      </c>
      <c r="DN7" s="25" t="s">
        <v>99</v>
      </c>
      <c r="DO7" s="25" t="s">
        <v>99</v>
      </c>
      <c r="DP7" s="25" t="s">
        <v>99</v>
      </c>
      <c r="DQ7" s="25">
        <v>40.46</v>
      </c>
      <c r="DR7" s="25">
        <v>38.43</v>
      </c>
      <c r="DS7" s="25" t="s">
        <v>99</v>
      </c>
      <c r="DT7" s="25" t="s">
        <v>99</v>
      </c>
      <c r="DU7" s="25" t="s">
        <v>99</v>
      </c>
      <c r="DV7" s="25" t="s">
        <v>99</v>
      </c>
      <c r="DW7" s="25">
        <v>15.95</v>
      </c>
      <c r="DX7" s="25" t="s">
        <v>99</v>
      </c>
      <c r="DY7" s="25" t="s">
        <v>99</v>
      </c>
      <c r="DZ7" s="25" t="s">
        <v>99</v>
      </c>
      <c r="EA7" s="25" t="s">
        <v>99</v>
      </c>
      <c r="EB7" s="25">
        <v>22.77</v>
      </c>
      <c r="EC7" s="25">
        <v>19.16</v>
      </c>
      <c r="ED7" s="25" t="s">
        <v>99</v>
      </c>
      <c r="EE7" s="25" t="s">
        <v>99</v>
      </c>
      <c r="EF7" s="25" t="s">
        <v>99</v>
      </c>
      <c r="EG7" s="25" t="s">
        <v>99</v>
      </c>
      <c r="EH7" s="25">
        <v>0.84</v>
      </c>
      <c r="EI7" s="25" t="s">
        <v>99</v>
      </c>
      <c r="EJ7" s="25" t="s">
        <v>99</v>
      </c>
      <c r="EK7" s="25" t="s">
        <v>99</v>
      </c>
      <c r="EL7" s="25" t="s">
        <v>99</v>
      </c>
      <c r="EM7" s="25">
        <v>0.49</v>
      </c>
      <c r="EN7" s="25">
        <v>0.49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2">
      <c r="B13" t="s">
        <v>107</v>
      </c>
      <c r="C13" t="s">
        <v>108</v>
      </c>
      <c r="D13" t="s">
        <v>108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  <headerFooter>
    <oddHeader>&amp;R&amp;"Calibri"&amp;10&amp;KFF0000 組織外秘&amp;1#_x000D_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9BD4B7EC-1F86-4A77-B79F-30198E6E8333}"/>
</file>

<file path=customXml/itemProps2.xml><?xml version="1.0" encoding="utf-8"?>
<ds:datastoreItem xmlns:ds="http://schemas.openxmlformats.org/officeDocument/2006/customXml" ds:itemID="{DF1E2EE0-E608-4698-883B-6C705B88C34D}"/>
</file>

<file path=customXml/itemProps3.xml><?xml version="1.0" encoding="utf-8"?>
<ds:datastoreItem xmlns:ds="http://schemas.openxmlformats.org/officeDocument/2006/customXml" ds:itemID="{433875BA-E924-4732-8478-7F052382072C}"/>
</file>

<file path=docMetadata/LabelInfo.xml><?xml version="1.0" encoding="utf-8"?>
<clbl:labelList xmlns:clbl="http://schemas.microsoft.com/office/2020/mipLabelMetadata">
  <clbl:label id="{921b325f-326c-4cbd-afbc-f7cbfa76d316}" enabled="1" method="Privileged" siteId="{b2d69f34-40d5-4daa-a941-64d1ed016f7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2025-02-14T07:58:19Z</dcterms:created>
  <dcterms:modified xsi:type="dcterms:W3CDTF">2025-02-14T07:58:40Z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</Properties>
</file>