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CC3CC78A-A705-45E7-9E65-155EFDC25331}" xr6:coauthVersionLast="47" xr6:coauthVersionMax="47" xr10:uidLastSave="{C42D9C68-C3E1-431C-AF1C-AD3F3C4FBDFB}"/>
  <workbookProtection workbookAlgorithmName="SHA-512" workbookHashValue="w/k9bew2tryZtxZ4hMrUIngX8ess/LcL3Be/mwy7jkrDbs6uAN1FHMrb94kyqr78ZKAq00uO6DrI8qh0cCDszA==" workbookSaltValue="zmCgua8+3IYiA8XxRAprww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LP8" i="4" s="1"/>
  <c r="AA6" i="5"/>
  <c r="JW8" i="4" s="1"/>
  <c r="Z6" i="5"/>
  <c r="Y6" i="5"/>
  <c r="FZ12" i="4" s="1"/>
  <c r="X6" i="5"/>
  <c r="EG12" i="4" s="1"/>
  <c r="W6" i="5"/>
  <c r="V6" i="5"/>
  <c r="AU12" i="4" s="1"/>
  <c r="U6" i="5"/>
  <c r="B12" i="4" s="1"/>
  <c r="T6" i="5"/>
  <c r="FZ10" i="4" s="1"/>
  <c r="S6" i="5"/>
  <c r="EG10" i="4" s="1"/>
  <c r="R6" i="5"/>
  <c r="Q6" i="5"/>
  <c r="P6" i="5"/>
  <c r="B10" i="4" s="1"/>
  <c r="O6" i="5"/>
  <c r="N6" i="5"/>
  <c r="EG8" i="4" s="1"/>
  <c r="M6" i="5"/>
  <c r="CN8" i="4" s="1"/>
  <c r="L6" i="5"/>
  <c r="AU8" i="4" s="1"/>
  <c r="K6" i="5"/>
  <c r="B8" i="4" s="1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H90" i="4"/>
  <c r="C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LP10" i="4"/>
  <c r="ID10" i="4"/>
  <c r="CN10" i="4"/>
  <c r="AU10" i="4"/>
  <c r="ID8" i="4"/>
  <c r="FZ8" i="4"/>
  <c r="B6" i="4"/>
  <c r="JB78" i="4" l="1"/>
  <c r="IZ54" i="4"/>
  <c r="IZ32" i="4"/>
  <c r="FO78" i="4"/>
  <c r="FL54" i="4"/>
  <c r="FL32" i="4"/>
  <c r="BX78" i="4"/>
  <c r="BX54" i="4"/>
  <c r="BX32" i="4"/>
  <c r="MO78" i="4"/>
  <c r="MN54" i="4"/>
  <c r="MN32" i="4"/>
  <c r="C11" i="5"/>
  <c r="D11" i="5"/>
  <c r="E11" i="5"/>
  <c r="B11" i="5"/>
  <c r="LZ78" i="4" l="1"/>
  <c r="LY54" i="4"/>
  <c r="LY32" i="4"/>
  <c r="IM78" i="4"/>
  <c r="IK54" i="4"/>
  <c r="IK32" i="4"/>
  <c r="EZ78" i="4"/>
  <c r="EW54" i="4"/>
  <c r="EW32" i="4"/>
  <c r="BI78" i="4"/>
  <c r="BI54" i="4"/>
  <c r="BI32" i="4"/>
  <c r="GT78" i="4"/>
  <c r="GR54" i="4"/>
  <c r="GR32" i="4"/>
  <c r="DG78" i="4"/>
  <c r="DD54" i="4"/>
  <c r="DD32" i="4"/>
  <c r="P78" i="4"/>
  <c r="P54" i="4"/>
  <c r="P32" i="4"/>
  <c r="KG78" i="4"/>
  <c r="KF54" i="4"/>
  <c r="KF32" i="4"/>
  <c r="AT78" i="4"/>
  <c r="AT54" i="4"/>
  <c r="AT32" i="4"/>
  <c r="LK78" i="4"/>
  <c r="LJ54" i="4"/>
  <c r="LJ32" i="4"/>
  <c r="HX78" i="4"/>
  <c r="HV54" i="4"/>
  <c r="HV32" i="4"/>
  <c r="EK78" i="4"/>
  <c r="EH54" i="4"/>
  <c r="EH32" i="4"/>
  <c r="DV78" i="4"/>
  <c r="DS54" i="4"/>
  <c r="DS32" i="4"/>
  <c r="AE78" i="4"/>
  <c r="AE54" i="4"/>
  <c r="AE32" i="4"/>
  <c r="KV78" i="4"/>
  <c r="KU54" i="4"/>
  <c r="KU32" i="4"/>
  <c r="HI78" i="4"/>
  <c r="HG54" i="4"/>
  <c r="HG32" i="4"/>
</calcChain>
</file>

<file path=xl/sharedStrings.xml><?xml version="1.0" encoding="utf-8"?>
<sst xmlns="http://schemas.openxmlformats.org/spreadsheetml/2006/main" count="347" uniqueCount="189">
  <si>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</si>
  <si>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</si>
  <si>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</si>
  <si>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</si>
  <si>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</si>
  <si>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</si>
  <si>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</si>
  <si>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</si>
  <si>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</si>
  <si>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</si>
  <si>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</si>
  <si>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</si>
  <si>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</si>
  <si>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</si>
  <si>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</si>
  <si>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</si>
  <si>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</si>
  <si>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</si>
  <si>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</si>
  <si>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</si>
  <si>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</si>
  <si>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</si>
  <si>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</si>
  <si>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</si>
  <si>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</si>
  <si>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</si>
  <si>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</si>
  <si>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</si>
  <si>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</si>
  <si>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</si>
  <si>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</si>
  <si>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</si>
  <si>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</si>
  <si>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</si>
  <si>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</si>
  <si>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</si>
  <si>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</si>
  <si>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</si>
  <si>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</si>
  <si>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</si>
  <si>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</si>
  <si>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</si>
  <si>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</si>
  <si>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</si>
  <si>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</si>
  <si>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</si>
  <si>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</si>
  <si>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</si>
  <si>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</si>
  <si>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</si>
  <si>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</si>
  <si>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</si>
  <si>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</si>
  <si>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</si>
  <si>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</si>
  <si>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</si>
  <si>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</si>
  <si>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</si>
  <si>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</si>
  <si>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</si>
  <si>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</si>
  <si>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</si>
  <si>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</si>
  <si>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</si>
  <si>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</si>
  <si>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</si>
  <si>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</si>
  <si>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</si>
  <si>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</si>
  <si>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</si>
  <si>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</si>
  <si>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</si>
  <si>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</si>
  <si>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</si>
  <si>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</si>
  <si>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</si>
  <si>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</si>
  <si>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</si>
  <si>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</si>
  <si>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</si>
  <si>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</si>
  <si>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</si>
  <si>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</si>
  <si>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</si>
  <si>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</si>
  <si>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</si>
  <si>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</si>
  <si>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</si>
  <si>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</si>
  <si>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</si>
  <si>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</si>
  <si>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</si>
  <si>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</si>
  <si>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</si>
  <si>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</si>
  <si>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</si>
  <si>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</si>
  <si>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</si>
  <si>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</si>
  <si>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</si>
  <si>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</si>
  <si>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</si>
  <si>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</si>
  <si>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</si>
  <si>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</si>
  <si>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</si>
  <si>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</si>
  <si>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</si>
  <si>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</si>
  <si>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</si>
  <si>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</si>
  <si>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</si>
  <si>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</si>
  <si>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</si>
  <si>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</si>
  <si>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</si>
  <si>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</si>
  <si>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</si>
  <si>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</si>
  <si>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</si>
  <si>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</si>
  <si>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</si>
  <si>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</si>
  <si>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</si>
  <si>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</si>
  <si>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</si>
  <si>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</si>
  <si>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</si>
  <si>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</si>
  <si>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</si>
  <si>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</si>
  <si>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</si>
  <si>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</si>
  <si>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</si>
  <si>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</si>
  <si>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</si>
  <si>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</si>
  <si>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</si>
  <si>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</si>
  <si>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</si>
  <si>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</si>
  <si>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</si>
  <si>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</si>
  <si>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</si>
  <si>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</si>
  <si>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</si>
  <si>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</si>
  <si>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</si>
  <si>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</si>
  <si>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</si>
  <si>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</si>
  <si>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</si>
  <si>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</si>
  <si>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</si>
  <si>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</si>
  <si>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</si>
  <si>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</si>
  <si>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</si>
  <si>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</si>
  <si>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</si>
  <si>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</si>
  <si>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</si>
  <si>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</si>
  <si>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</si>
  <si>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</si>
  <si>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</si>
  <si>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</si>
  <si>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</si>
  <si>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</si>
  <si>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</si>
  <si>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</si>
  <si>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</si>
  <si>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</si>
  <si>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</si>
  <si>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</si>
  <si>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</si>
  <si>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</si>
  <si>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</si>
  <si>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</si>
  <si>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</si>
  <si>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</si>
  <si>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</si>
  <si>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</si>
  <si>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</si>
  <si>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</si>
  <si>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phoneticPr fontId="5"/>
  </si>
  <si>
    <t>〇経常収支比率は、平均値を下回る傾向にあるが、入院収益の増加等により、改善傾向にある。
○医業収支比率は、平均値を上回っている。
○病床利用率は、平均値を大きく上回っている。
○入院患者1人1日当たり収益、外来患者1人1日当たり収益ともに平均値を下回っている。
○職員給与費対医業収益比率、材料費対医業収益比率ともに平均値を下回っている。今後も、収入の確保、費用の節減・適正化に努める。</t>
    <rPh sb="23" eb="25">
      <t>ニュウイン</t>
    </rPh>
    <rPh sb="25" eb="27">
      <t>シュウエキ</t>
    </rPh>
    <rPh sb="28" eb="30">
      <t>ゾウカ</t>
    </rPh>
    <rPh sb="30" eb="31">
      <t>トウ</t>
    </rPh>
    <rPh sb="35" eb="37">
      <t>カイゼン</t>
    </rPh>
    <rPh sb="37" eb="39">
      <t>ケイコウ</t>
    </rPh>
    <phoneticPr fontId="5"/>
  </si>
  <si>
    <t>○有形固定資産減価償却率及び器械備品減価償却率は、平均値を上回っている一方で、1床当たり有形固定資産は、平均値を下回っている。引き続き、高度な診断、診療に必要な機器等を、計画的に整備する。</t>
    <rPh sb="12" eb="13">
      <t>オヨ</t>
    </rPh>
    <phoneticPr fontId="5"/>
  </si>
  <si>
    <t>○医業収支比率及び病床利用率は平均値を上回っている一方で、経常収支比率は令和5年度に100％を下回る結果となっている。
○引き続き、第4期中期計画（令和5年度～令和8年度）に基づき、効率的で効果的な業務運営に努める。
○施設設備については、施設整備計画及び機器整備計画に基づき、計画的な整備に努める。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</si>
</sst>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89</c:v>
                </c:pt>
                <c:pt idx="2">
                  <c:v>84.2</c:v>
                </c:pt>
                <c:pt idx="3">
                  <c:v>91.2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A-4730-8ACA-DC7284929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65.3</c:v>
                </c:pt>
                <c:pt idx="2">
                  <c:v>63.1</c:v>
                </c:pt>
                <c:pt idx="3">
                  <c:v>62.3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A-4730-8ACA-DC7284929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7232</c:v>
                </c:pt>
                <c:pt idx="1">
                  <c:v>7114</c:v>
                </c:pt>
                <c:pt idx="2">
                  <c:v>7089</c:v>
                </c:pt>
                <c:pt idx="3">
                  <c:v>7220</c:v>
                </c:pt>
                <c:pt idx="4">
                  <c:v>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9-489F-A549-A48FA246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7891</c:v>
                </c:pt>
                <c:pt idx="1">
                  <c:v>8706</c:v>
                </c:pt>
                <c:pt idx="2">
                  <c:v>8691</c:v>
                </c:pt>
                <c:pt idx="3">
                  <c:v>8761</c:v>
                </c:pt>
                <c:pt idx="4">
                  <c:v>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9-489F-A549-A48FA246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22384</c:v>
                </c:pt>
                <c:pt idx="1">
                  <c:v>22303</c:v>
                </c:pt>
                <c:pt idx="2">
                  <c:v>23203</c:v>
                </c:pt>
                <c:pt idx="3">
                  <c:v>22850</c:v>
                </c:pt>
                <c:pt idx="4">
                  <c:v>23161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D-4880-B691-F816DCCC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21604</c:v>
                </c:pt>
                <c:pt idx="1">
                  <c:v>22234</c:v>
                </c:pt>
                <c:pt idx="2">
                  <c:v>22875</c:v>
                </c:pt>
                <c:pt idx="3">
                  <c:v>23419</c:v>
                </c:pt>
                <c:pt idx="4">
                  <c:v>23411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D-4880-B691-F816DCCC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</c:v>
                </c:pt>
                <c:pt idx="3">
                  <c:v>2.6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A-4148-9145-F31C9D26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177.9</c:v>
                </c:pt>
                <c:pt idx="1">
                  <c:v>197.8</c:v>
                </c:pt>
                <c:pt idx="2">
                  <c:v>171</c:v>
                </c:pt>
                <c:pt idx="3">
                  <c:v>160.5</c:v>
                </c:pt>
                <c:pt idx="4">
                  <c:v>167.7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A-4148-9145-F31C9D26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75</c:v>
                </c:pt>
                <c:pt idx="2">
                  <c:v>73.7</c:v>
                </c:pt>
                <c:pt idx="3">
                  <c:v>75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0-4097-A1F7-7C2949664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64.5</c:v>
                </c:pt>
                <c:pt idx="1">
                  <c:v>61.9</c:v>
                </c:pt>
                <c:pt idx="2">
                  <c:v>61.7</c:v>
                </c:pt>
                <c:pt idx="3">
                  <c:v>61.5</c:v>
                </c:pt>
                <c:pt idx="4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0-4097-A1F7-7C2949664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76.3</c:v>
                </c:pt>
                <c:pt idx="2">
                  <c:v>74.900000000000006</c:v>
                </c:pt>
                <c:pt idx="3">
                  <c:v>76.2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7-4B81-8C82-59A1412F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64.8</c:v>
                </c:pt>
                <c:pt idx="2">
                  <c:v>64.099999999999994</c:v>
                </c:pt>
                <c:pt idx="3">
                  <c:v>64.099999999999994</c:v>
                </c:pt>
                <c:pt idx="4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7-4B81-8C82-59A1412F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100.6</c:v>
                </c:pt>
                <c:pt idx="1">
                  <c:v>100.1</c:v>
                </c:pt>
                <c:pt idx="2">
                  <c:v>96.7</c:v>
                </c:pt>
                <c:pt idx="3">
                  <c:v>97.4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5-4510-9AEA-557D0EAED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102.3</c:v>
                </c:pt>
                <c:pt idx="2">
                  <c:v>103.5</c:v>
                </c:pt>
                <c:pt idx="3">
                  <c:v>102.5</c:v>
                </c:pt>
                <c:pt idx="4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5-4510-9AEA-557D0EAED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45.6</c:v>
                </c:pt>
                <c:pt idx="2">
                  <c:v>49.2</c:v>
                </c:pt>
                <c:pt idx="3">
                  <c:v>53.4</c:v>
                </c:pt>
                <c:pt idx="4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9-40FF-958E-8B90D973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52.3</c:v>
                </c:pt>
                <c:pt idx="1">
                  <c:v>54</c:v>
                </c:pt>
                <c:pt idx="2">
                  <c:v>55.1</c:v>
                </c:pt>
                <c:pt idx="3">
                  <c:v>52.2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9-40FF-958E-8B90D973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64.900000000000006</c:v>
                </c:pt>
                <c:pt idx="2">
                  <c:v>58.8</c:v>
                </c:pt>
                <c:pt idx="3">
                  <c:v>66.3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7-48AF-9CE0-4D2CF930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67.5</c:v>
                </c:pt>
                <c:pt idx="2">
                  <c:v>68.7</c:v>
                </c:pt>
                <c:pt idx="3">
                  <c:v>68</c:v>
                </c:pt>
                <c:pt idx="4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7-48AF-9CE0-4D2CF930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24314956</c:v>
                </c:pt>
                <c:pt idx="1">
                  <c:v>24727456</c:v>
                </c:pt>
                <c:pt idx="2">
                  <c:v>24627622</c:v>
                </c:pt>
                <c:pt idx="3">
                  <c:v>24638556</c:v>
                </c:pt>
                <c:pt idx="4">
                  <c:v>24963367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2-4252-B743-142667D12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27879712</c:v>
                </c:pt>
                <c:pt idx="1">
                  <c:v>28287536</c:v>
                </c:pt>
                <c:pt idx="2">
                  <c:v>28070344</c:v>
                </c:pt>
                <c:pt idx="3">
                  <c:v>28458752</c:v>
                </c:pt>
                <c:pt idx="4">
                  <c:v>26802274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2-4252-B743-142667D12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4.4000000000000004</c:v>
                </c:pt>
                <c:pt idx="1">
                  <c:v>4.2</c:v>
                </c:pt>
                <c:pt idx="2">
                  <c:v>4.5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1-485A-A4FC-A473BEA92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7.7</c:v>
                </c:pt>
                <c:pt idx="3">
                  <c:v>7.3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1-485A-A4FC-A473BEA92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71.7</c:v>
                </c:pt>
                <c:pt idx="3">
                  <c:v>71.2</c:v>
                </c:pt>
                <c:pt idx="4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2-41E3-9D11-20B0F1C5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92.2</c:v>
                </c:pt>
                <c:pt idx="2">
                  <c:v>91.4</c:v>
                </c:pt>
                <c:pt idx="3">
                  <c:v>84</c:v>
                </c:pt>
                <c:pt idx="4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2-41E3-9D11-20B0F1C5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EH1" zoomScaleNormal="100" zoomScaleSheetLayoutView="70" workbookViewId="0">
      <selection activeCell="NJ70" sqref="NJ70:NX84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 x14ac:dyDescent="0.2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 x14ac:dyDescent="0.2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55" t="str">
        <f>データ!H6</f>
        <v>山口県地方独立行政法人山口県立病院機構　県立こころの医療センター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 x14ac:dyDescent="0.2">
      <c r="A8" s="2"/>
      <c r="B8" s="136" t="str">
        <f>データ!K6</f>
        <v>地方独立行政法人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精神科病院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精神病院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非設置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0" t="str">
        <f>データ!Z6</f>
        <v>-</v>
      </c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/>
      <c r="JR8" s="121"/>
      <c r="JS8" s="121"/>
      <c r="JT8" s="121"/>
      <c r="JU8" s="121"/>
      <c r="JV8" s="122"/>
      <c r="JW8" s="120" t="str">
        <f>データ!AA6</f>
        <v>-</v>
      </c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1"/>
      <c r="LK8" s="121"/>
      <c r="LL8" s="121"/>
      <c r="LM8" s="121"/>
      <c r="LN8" s="121"/>
      <c r="LO8" s="122"/>
      <c r="LP8" s="120" t="str">
        <f>データ!AB6</f>
        <v>-</v>
      </c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122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 x14ac:dyDescent="0.2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 x14ac:dyDescent="0.2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0">
        <f>データ!Q6</f>
        <v>1</v>
      </c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2"/>
      <c r="CN10" s="136" t="str">
        <f>データ!R6</f>
        <v>-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-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臨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0">
        <f>データ!AC6</f>
        <v>180</v>
      </c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T10" s="121"/>
      <c r="JU10" s="121"/>
      <c r="JV10" s="122"/>
      <c r="JW10" s="120" t="str">
        <f>データ!AD6</f>
        <v>-</v>
      </c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2"/>
      <c r="LP10" s="120">
        <f>データ!AE6</f>
        <v>180</v>
      </c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121"/>
      <c r="ND10" s="121"/>
      <c r="NE10" s="121"/>
      <c r="NF10" s="121"/>
      <c r="NG10" s="121"/>
      <c r="NH10" s="122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 x14ac:dyDescent="0.2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20" t="str">
        <f>データ!U6</f>
        <v>-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2"/>
      <c r="AU12" s="120">
        <f>データ!V6</f>
        <v>13216</v>
      </c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2"/>
      <c r="CN12" s="136" t="str">
        <f>データ!W6</f>
        <v>非該当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非該当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１５：１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0" t="str">
        <f>データ!AF6</f>
        <v>-</v>
      </c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  <c r="IT12" s="121"/>
      <c r="IU12" s="121"/>
      <c r="IV12" s="121"/>
      <c r="IW12" s="121"/>
      <c r="IX12" s="121"/>
      <c r="IY12" s="121"/>
      <c r="IZ12" s="121"/>
      <c r="JA12" s="121"/>
      <c r="JB12" s="121"/>
      <c r="JC12" s="121"/>
      <c r="JD12" s="121"/>
      <c r="JE12" s="121"/>
      <c r="JF12" s="121"/>
      <c r="JG12" s="121"/>
      <c r="JH12" s="121"/>
      <c r="JI12" s="121"/>
      <c r="JJ12" s="121"/>
      <c r="JK12" s="121"/>
      <c r="JL12" s="121"/>
      <c r="JM12" s="121"/>
      <c r="JN12" s="121"/>
      <c r="JO12" s="121"/>
      <c r="JP12" s="121"/>
      <c r="JQ12" s="121"/>
      <c r="JR12" s="121"/>
      <c r="JS12" s="121"/>
      <c r="JT12" s="121"/>
      <c r="JU12" s="121"/>
      <c r="JV12" s="122"/>
      <c r="JW12" s="120" t="str">
        <f>データ!AG6</f>
        <v>-</v>
      </c>
      <c r="JX12" s="121"/>
      <c r="JY12" s="121"/>
      <c r="JZ12" s="121"/>
      <c r="KA12" s="121"/>
      <c r="KB12" s="121"/>
      <c r="KC12" s="121"/>
      <c r="KD12" s="121"/>
      <c r="KE12" s="121"/>
      <c r="KF12" s="121"/>
      <c r="KG12" s="121"/>
      <c r="KH12" s="121"/>
      <c r="KI12" s="121"/>
      <c r="KJ12" s="121"/>
      <c r="KK12" s="121"/>
      <c r="KL12" s="121"/>
      <c r="KM12" s="121"/>
      <c r="KN12" s="121"/>
      <c r="KO12" s="121"/>
      <c r="KP12" s="121"/>
      <c r="KQ12" s="121"/>
      <c r="KR12" s="121"/>
      <c r="KS12" s="121"/>
      <c r="KT12" s="121"/>
      <c r="KU12" s="121"/>
      <c r="KV12" s="121"/>
      <c r="KW12" s="121"/>
      <c r="KX12" s="121"/>
      <c r="KY12" s="121"/>
      <c r="KZ12" s="121"/>
      <c r="LA12" s="121"/>
      <c r="LB12" s="121"/>
      <c r="LC12" s="121"/>
      <c r="LD12" s="121"/>
      <c r="LE12" s="121"/>
      <c r="LF12" s="121"/>
      <c r="LG12" s="121"/>
      <c r="LH12" s="121"/>
      <c r="LI12" s="121"/>
      <c r="LJ12" s="121"/>
      <c r="LK12" s="121"/>
      <c r="LL12" s="121"/>
      <c r="LM12" s="121"/>
      <c r="LN12" s="121"/>
      <c r="LO12" s="122"/>
      <c r="LP12" s="120" t="str">
        <f>データ!AH6</f>
        <v>-</v>
      </c>
      <c r="LQ12" s="121"/>
      <c r="LR12" s="121"/>
      <c r="LS12" s="121"/>
      <c r="LT12" s="121"/>
      <c r="LU12" s="121"/>
      <c r="LV12" s="121"/>
      <c r="LW12" s="121"/>
      <c r="LX12" s="121"/>
      <c r="LY12" s="121"/>
      <c r="LZ12" s="121"/>
      <c r="MA12" s="121"/>
      <c r="MB12" s="121"/>
      <c r="MC12" s="121"/>
      <c r="MD12" s="121"/>
      <c r="ME12" s="121"/>
      <c r="MF12" s="121"/>
      <c r="MG12" s="121"/>
      <c r="MH12" s="121"/>
      <c r="MI12" s="121"/>
      <c r="MJ12" s="121"/>
      <c r="MK12" s="121"/>
      <c r="ML12" s="121"/>
      <c r="MM12" s="121"/>
      <c r="MN12" s="121"/>
      <c r="MO12" s="121"/>
      <c r="MP12" s="121"/>
      <c r="MQ12" s="121"/>
      <c r="MR12" s="121"/>
      <c r="MS12" s="121"/>
      <c r="MT12" s="121"/>
      <c r="MU12" s="121"/>
      <c r="MV12" s="121"/>
      <c r="MW12" s="121"/>
      <c r="MX12" s="121"/>
      <c r="MY12" s="121"/>
      <c r="MZ12" s="121"/>
      <c r="NA12" s="121"/>
      <c r="NB12" s="121"/>
      <c r="NC12" s="121"/>
      <c r="ND12" s="121"/>
      <c r="NE12" s="121"/>
      <c r="NF12" s="121"/>
      <c r="NG12" s="121"/>
      <c r="NH12" s="122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23" t="s">
        <v>32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  <c r="IW13" s="123"/>
      <c r="IX13" s="123"/>
      <c r="IY13" s="123"/>
      <c r="IZ13" s="123"/>
      <c r="JA13" s="123"/>
      <c r="JB13" s="123"/>
      <c r="JC13" s="123"/>
      <c r="JD13" s="123"/>
      <c r="JE13" s="123"/>
      <c r="JF13" s="123"/>
      <c r="JG13" s="123"/>
      <c r="JH13" s="123"/>
      <c r="JI13" s="123"/>
      <c r="JJ13" s="123"/>
      <c r="JK13" s="123"/>
      <c r="JL13" s="123"/>
      <c r="JM13" s="123"/>
      <c r="JN13" s="123"/>
      <c r="JO13" s="123"/>
      <c r="JP13" s="123"/>
      <c r="JQ13" s="123"/>
      <c r="JR13" s="123"/>
      <c r="JS13" s="123"/>
      <c r="JT13" s="123"/>
      <c r="JU13" s="123"/>
      <c r="JV13" s="123"/>
      <c r="JW13" s="123"/>
      <c r="JX13" s="123"/>
      <c r="JY13" s="123"/>
      <c r="JZ13" s="123"/>
      <c r="KA13" s="123"/>
      <c r="KB13" s="123"/>
      <c r="KC13" s="123"/>
      <c r="KD13" s="123"/>
      <c r="KE13" s="123"/>
      <c r="KF13" s="123"/>
      <c r="KG13" s="123"/>
      <c r="KH13" s="123"/>
      <c r="KI13" s="123"/>
      <c r="KJ13" s="123"/>
      <c r="KK13" s="123"/>
      <c r="KL13" s="123"/>
      <c r="KM13" s="123"/>
      <c r="KN13" s="123"/>
      <c r="KO13" s="123"/>
      <c r="KP13" s="123"/>
      <c r="KQ13" s="123"/>
      <c r="KR13" s="123"/>
      <c r="KS13" s="123"/>
      <c r="KT13" s="123"/>
      <c r="KU13" s="123"/>
      <c r="KV13" s="123"/>
      <c r="KW13" s="123"/>
      <c r="KX13" s="123"/>
      <c r="KY13" s="123"/>
      <c r="KZ13" s="123"/>
      <c r="LA13" s="123"/>
      <c r="LB13" s="123"/>
      <c r="LC13" s="123"/>
      <c r="LD13" s="123"/>
      <c r="LE13" s="123"/>
      <c r="LF13" s="123"/>
      <c r="LG13" s="123"/>
      <c r="LH13" s="123"/>
      <c r="LI13" s="123"/>
      <c r="LJ13" s="123"/>
      <c r="LK13" s="123"/>
      <c r="LL13" s="123"/>
      <c r="LM13" s="123"/>
      <c r="LN13" s="123"/>
      <c r="LO13" s="123"/>
      <c r="LP13" s="123"/>
      <c r="LQ13" s="123"/>
      <c r="LR13" s="123"/>
      <c r="LS13" s="123"/>
      <c r="LT13" s="123"/>
      <c r="LU13" s="123"/>
      <c r="LV13" s="123"/>
      <c r="LW13" s="123"/>
      <c r="LX13" s="123"/>
      <c r="LY13" s="123"/>
      <c r="LZ13" s="123"/>
      <c r="MA13" s="123"/>
      <c r="MB13" s="123"/>
      <c r="MC13" s="123"/>
      <c r="MD13" s="123"/>
      <c r="ME13" s="123"/>
      <c r="MF13" s="123"/>
      <c r="MG13" s="123"/>
      <c r="MH13" s="123"/>
      <c r="MI13" s="123"/>
      <c r="MJ13" s="123"/>
      <c r="MK13" s="123"/>
      <c r="ML13" s="123"/>
      <c r="MM13" s="123"/>
      <c r="MN13" s="123"/>
      <c r="MO13" s="123"/>
      <c r="MP13" s="123"/>
      <c r="MQ13" s="123"/>
      <c r="MR13" s="123"/>
      <c r="MS13" s="123"/>
      <c r="MT13" s="123"/>
      <c r="MU13" s="123"/>
      <c r="MV13" s="123"/>
      <c r="MW13" s="123"/>
      <c r="MX13" s="123"/>
      <c r="MY13" s="123"/>
      <c r="MZ13" s="123"/>
      <c r="NA13" s="123"/>
      <c r="NB13" s="123"/>
      <c r="NC13" s="123"/>
      <c r="ND13" s="123"/>
      <c r="NE13" s="123"/>
      <c r="NF13" s="123"/>
      <c r="NG13" s="123"/>
      <c r="NH13" s="123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123" t="s">
        <v>33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  <c r="IW14" s="123"/>
      <c r="IX14" s="123"/>
      <c r="IY14" s="123"/>
      <c r="IZ14" s="123"/>
      <c r="JA14" s="123"/>
      <c r="JB14" s="123"/>
      <c r="JC14" s="123"/>
      <c r="JD14" s="123"/>
      <c r="JE14" s="123"/>
      <c r="JF14" s="123"/>
      <c r="JG14" s="123"/>
      <c r="JH14" s="123"/>
      <c r="JI14" s="123"/>
      <c r="JJ14" s="123"/>
      <c r="JK14" s="123"/>
      <c r="JL14" s="123"/>
      <c r="JM14" s="123"/>
      <c r="JN14" s="123"/>
      <c r="JO14" s="123"/>
      <c r="JP14" s="123"/>
      <c r="JQ14" s="123"/>
      <c r="JR14" s="123"/>
      <c r="JS14" s="123"/>
      <c r="JT14" s="123"/>
      <c r="JU14" s="123"/>
      <c r="JV14" s="123"/>
      <c r="JW14" s="123"/>
      <c r="JX14" s="123"/>
      <c r="JY14" s="123"/>
      <c r="JZ14" s="123"/>
      <c r="KA14" s="123"/>
      <c r="KB14" s="123"/>
      <c r="KC14" s="123"/>
      <c r="KD14" s="123"/>
      <c r="KE14" s="123"/>
      <c r="KF14" s="123"/>
      <c r="KG14" s="123"/>
      <c r="KH14" s="123"/>
      <c r="KI14" s="123"/>
      <c r="KJ14" s="123"/>
      <c r="KK14" s="123"/>
      <c r="KL14" s="123"/>
      <c r="KM14" s="123"/>
      <c r="KN14" s="123"/>
      <c r="KO14" s="123"/>
      <c r="KP14" s="123"/>
      <c r="KQ14" s="123"/>
      <c r="KR14" s="123"/>
      <c r="KS14" s="123"/>
      <c r="KT14" s="123"/>
      <c r="KU14" s="123"/>
      <c r="KV14" s="123"/>
      <c r="KW14" s="123"/>
      <c r="KX14" s="123"/>
      <c r="KY14" s="123"/>
      <c r="KZ14" s="123"/>
      <c r="LA14" s="123"/>
      <c r="LB14" s="123"/>
      <c r="LC14" s="123"/>
      <c r="LD14" s="123"/>
      <c r="LE14" s="123"/>
      <c r="LF14" s="123"/>
      <c r="LG14" s="123"/>
      <c r="LH14" s="123"/>
      <c r="LI14" s="123"/>
      <c r="LJ14" s="123"/>
      <c r="LK14" s="123"/>
      <c r="LL14" s="123"/>
      <c r="LM14" s="123"/>
      <c r="LN14" s="123"/>
      <c r="LO14" s="123"/>
      <c r="LP14" s="123"/>
      <c r="LQ14" s="123"/>
      <c r="LR14" s="123"/>
      <c r="LS14" s="123"/>
      <c r="LT14" s="123"/>
      <c r="LU14" s="123"/>
      <c r="LV14" s="123"/>
      <c r="LW14" s="123"/>
      <c r="LX14" s="123"/>
      <c r="LY14" s="123"/>
      <c r="LZ14" s="123"/>
      <c r="MA14" s="123"/>
      <c r="MB14" s="123"/>
      <c r="MC14" s="123"/>
      <c r="MD14" s="123"/>
      <c r="ME14" s="123"/>
      <c r="MF14" s="123"/>
      <c r="MG14" s="123"/>
      <c r="MH14" s="123"/>
      <c r="MI14" s="123"/>
      <c r="MJ14" s="123"/>
      <c r="MK14" s="123"/>
      <c r="ML14" s="123"/>
      <c r="MM14" s="123"/>
      <c r="MN14" s="123"/>
      <c r="MO14" s="123"/>
      <c r="MP14" s="123"/>
      <c r="MQ14" s="123"/>
      <c r="MR14" s="123"/>
      <c r="MS14" s="123"/>
      <c r="MT14" s="123"/>
      <c r="MU14" s="123"/>
      <c r="MV14" s="123"/>
      <c r="MW14" s="123"/>
      <c r="MX14" s="123"/>
      <c r="MY14" s="123"/>
      <c r="MZ14" s="123"/>
      <c r="NA14" s="123"/>
      <c r="NB14" s="123"/>
      <c r="NC14" s="123"/>
      <c r="ND14" s="123"/>
      <c r="NE14" s="123"/>
      <c r="NF14" s="123"/>
      <c r="NG14" s="123"/>
      <c r="NH14" s="123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24" t="s">
        <v>36</v>
      </c>
      <c r="NK16" s="125"/>
      <c r="NL16" s="125"/>
      <c r="NM16" s="125"/>
      <c r="NN16" s="126"/>
      <c r="NO16" s="127" t="s">
        <v>37</v>
      </c>
      <c r="NP16" s="128"/>
      <c r="NQ16" s="128"/>
      <c r="NR16" s="128"/>
      <c r="NS16" s="129"/>
      <c r="NT16" s="127" t="s">
        <v>38</v>
      </c>
      <c r="NU16" s="128"/>
      <c r="NV16" s="128"/>
      <c r="NW16" s="128"/>
      <c r="NX16" s="129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33" t="s">
        <v>39</v>
      </c>
      <c r="NK17" s="134"/>
      <c r="NL17" s="134"/>
      <c r="NM17" s="134"/>
      <c r="NN17" s="135"/>
      <c r="NO17" s="130"/>
      <c r="NP17" s="131"/>
      <c r="NQ17" s="131"/>
      <c r="NR17" s="131"/>
      <c r="NS17" s="132"/>
      <c r="NT17" s="130"/>
      <c r="NU17" s="131"/>
      <c r="NV17" s="131"/>
      <c r="NW17" s="131"/>
      <c r="NX17" s="132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12" t="s">
        <v>40</v>
      </c>
      <c r="NK18" s="113"/>
      <c r="NL18" s="113"/>
      <c r="NM18" s="116" t="s">
        <v>41</v>
      </c>
      <c r="NN18" s="117"/>
      <c r="NO18" s="112" t="s">
        <v>70</v>
      </c>
      <c r="NP18" s="113"/>
      <c r="NQ18" s="113"/>
      <c r="NR18" s="116" t="s">
        <v>41</v>
      </c>
      <c r="NS18" s="117"/>
      <c r="NT18" s="112" t="s">
        <v>40</v>
      </c>
      <c r="NU18" s="113"/>
      <c r="NV18" s="113"/>
      <c r="NW18" s="116" t="s">
        <v>41</v>
      </c>
      <c r="NX18" s="117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14"/>
      <c r="NK19" s="115"/>
      <c r="NL19" s="115"/>
      <c r="NM19" s="118"/>
      <c r="NN19" s="119"/>
      <c r="NO19" s="114"/>
      <c r="NP19" s="115"/>
      <c r="NQ19" s="115"/>
      <c r="NR19" s="118"/>
      <c r="NS19" s="119"/>
      <c r="NT19" s="114"/>
      <c r="NU19" s="115"/>
      <c r="NV19" s="115"/>
      <c r="NW19" s="118"/>
      <c r="NX19" s="119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185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06"/>
      <c r="NK23" s="107"/>
      <c r="NL23" s="107"/>
      <c r="NM23" s="107"/>
      <c r="NN23" s="107"/>
      <c r="NO23" s="107"/>
      <c r="NP23" s="107"/>
      <c r="NQ23" s="107"/>
      <c r="NR23" s="107"/>
      <c r="NS23" s="107"/>
      <c r="NT23" s="107"/>
      <c r="NU23" s="107"/>
      <c r="NV23" s="107"/>
      <c r="NW23" s="107"/>
      <c r="NX23" s="108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06"/>
      <c r="NK24" s="107"/>
      <c r="NL24" s="107"/>
      <c r="NM24" s="107"/>
      <c r="NN24" s="107"/>
      <c r="NO24" s="107"/>
      <c r="NP24" s="107"/>
      <c r="NQ24" s="107"/>
      <c r="NR24" s="107"/>
      <c r="NS24" s="107"/>
      <c r="NT24" s="107"/>
      <c r="NU24" s="107"/>
      <c r="NV24" s="107"/>
      <c r="NW24" s="107"/>
      <c r="NX24" s="108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06"/>
      <c r="NK26" s="107"/>
      <c r="NL26" s="107"/>
      <c r="NM26" s="107"/>
      <c r="NN26" s="107"/>
      <c r="NO26" s="107"/>
      <c r="NP26" s="107"/>
      <c r="NQ26" s="107"/>
      <c r="NR26" s="107"/>
      <c r="NS26" s="107"/>
      <c r="NT26" s="107"/>
      <c r="NU26" s="107"/>
      <c r="NV26" s="107"/>
      <c r="NW26" s="107"/>
      <c r="NX26" s="108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06"/>
      <c r="NK27" s="107"/>
      <c r="NL27" s="107"/>
      <c r="NM27" s="107"/>
      <c r="NN27" s="107"/>
      <c r="NO27" s="107"/>
      <c r="NP27" s="107"/>
      <c r="NQ27" s="107"/>
      <c r="NR27" s="107"/>
      <c r="NS27" s="107"/>
      <c r="NT27" s="107"/>
      <c r="NU27" s="107"/>
      <c r="NV27" s="107"/>
      <c r="NW27" s="107"/>
      <c r="NX27" s="108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06"/>
      <c r="NK28" s="107"/>
      <c r="NL28" s="107"/>
      <c r="NM28" s="107"/>
      <c r="NN28" s="107"/>
      <c r="NO28" s="107"/>
      <c r="NP28" s="107"/>
      <c r="NQ28" s="107"/>
      <c r="NR28" s="107"/>
      <c r="NS28" s="107"/>
      <c r="NT28" s="107"/>
      <c r="NU28" s="107"/>
      <c r="NV28" s="107"/>
      <c r="NW28" s="107"/>
      <c r="NX28" s="108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06"/>
      <c r="NK29" s="107"/>
      <c r="NL29" s="107"/>
      <c r="NM29" s="107"/>
      <c r="NN29" s="107"/>
      <c r="NO29" s="107"/>
      <c r="NP29" s="107"/>
      <c r="NQ29" s="107"/>
      <c r="NR29" s="107"/>
      <c r="NS29" s="107"/>
      <c r="NT29" s="107"/>
      <c r="NU29" s="107"/>
      <c r="NV29" s="107"/>
      <c r="NW29" s="107"/>
      <c r="NX29" s="108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06"/>
      <c r="NK30" s="107"/>
      <c r="NL30" s="107"/>
      <c r="NM30" s="107"/>
      <c r="NN30" s="107"/>
      <c r="NO30" s="107"/>
      <c r="NP30" s="107"/>
      <c r="NQ30" s="107"/>
      <c r="NR30" s="107"/>
      <c r="NS30" s="107"/>
      <c r="NT30" s="107"/>
      <c r="NU30" s="107"/>
      <c r="NV30" s="107"/>
      <c r="NW30" s="107"/>
      <c r="NX30" s="108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06"/>
      <c r="NK31" s="107"/>
      <c r="NL31" s="107"/>
      <c r="NM31" s="107"/>
      <c r="NN31" s="107"/>
      <c r="NO31" s="107"/>
      <c r="NP31" s="107"/>
      <c r="NQ31" s="107"/>
      <c r="NR31" s="107"/>
      <c r="NS31" s="107"/>
      <c r="NT31" s="107"/>
      <c r="NU31" s="107"/>
      <c r="NV31" s="107"/>
      <c r="NW31" s="107"/>
      <c r="NX31" s="108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106"/>
      <c r="NK32" s="107"/>
      <c r="NL32" s="107"/>
      <c r="NM32" s="107"/>
      <c r="NN32" s="107"/>
      <c r="NO32" s="107"/>
      <c r="NP32" s="107"/>
      <c r="NQ32" s="107"/>
      <c r="NR32" s="107"/>
      <c r="NS32" s="107"/>
      <c r="NT32" s="107"/>
      <c r="NU32" s="107"/>
      <c r="NV32" s="107"/>
      <c r="NW32" s="107"/>
      <c r="NX32" s="108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100.6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100.1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96.7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97.4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99.6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80.599999999999994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76.3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74.900000000000006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76.2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77.400000000000006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79.3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75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73.7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75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76.099999999999994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91.6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89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84.2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91.2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93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106"/>
      <c r="NK33" s="107"/>
      <c r="NL33" s="107"/>
      <c r="NM33" s="107"/>
      <c r="NN33" s="107"/>
      <c r="NO33" s="107"/>
      <c r="NP33" s="107"/>
      <c r="NQ33" s="107"/>
      <c r="NR33" s="107"/>
      <c r="NS33" s="107"/>
      <c r="NT33" s="107"/>
      <c r="NU33" s="107"/>
      <c r="NV33" s="107"/>
      <c r="NW33" s="107"/>
      <c r="NX33" s="108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99.7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102.3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103.5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102.5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100.2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66.900000000000006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64.8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64.099999999999994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64.099999999999994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63.8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64.5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61.9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61.7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61.5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61.1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69.8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65.3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63.1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62.3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62.4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9"/>
      <c r="NK34" s="110"/>
      <c r="NL34" s="110"/>
      <c r="NM34" s="110"/>
      <c r="NN34" s="110"/>
      <c r="NO34" s="110"/>
      <c r="NP34" s="110"/>
      <c r="NQ34" s="110"/>
      <c r="NR34" s="110"/>
      <c r="NS34" s="110"/>
      <c r="NT34" s="110"/>
      <c r="NU34" s="110"/>
      <c r="NV34" s="110"/>
      <c r="NW34" s="110"/>
      <c r="NX34" s="111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186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97" t="s">
        <v>81</v>
      </c>
      <c r="NK52" s="98"/>
      <c r="NL52" s="98"/>
      <c r="NM52" s="98"/>
      <c r="NN52" s="98"/>
      <c r="NO52" s="98"/>
      <c r="NP52" s="98"/>
      <c r="NQ52" s="98"/>
      <c r="NR52" s="98"/>
      <c r="NS52" s="98"/>
      <c r="NT52" s="98"/>
      <c r="NU52" s="98"/>
      <c r="NV52" s="98"/>
      <c r="NW52" s="98"/>
      <c r="NX52" s="9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00"/>
      <c r="NK53" s="101"/>
      <c r="NL53" s="101"/>
      <c r="NM53" s="101"/>
      <c r="NN53" s="101"/>
      <c r="NO53" s="101"/>
      <c r="NP53" s="101"/>
      <c r="NQ53" s="101"/>
      <c r="NR53" s="101"/>
      <c r="NS53" s="101"/>
      <c r="NT53" s="101"/>
      <c r="NU53" s="101"/>
      <c r="NV53" s="101"/>
      <c r="NW53" s="101"/>
      <c r="NX53" s="10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187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22384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22303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23203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22850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23161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7232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7114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7089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7220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7440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69.7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70.099999999999994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71.7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71.2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70.900000000000006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4.4000000000000004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4.2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4.5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4.5999999999999996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4.5999999999999996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21604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22234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22875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23419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23411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7891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8706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8691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8761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8739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89.7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92.2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91.4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84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82.9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8.1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7.9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7.7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6.9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188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3.7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2.6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41.9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45.6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49.2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53.4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55.4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80.400000000000006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64.900000000000006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58.8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66.3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70.3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24314956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24727456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24627622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24638556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24963367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177.9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197.8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171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160.5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167.7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52.3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55.1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52.2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52.5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69.5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67.5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68.7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68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69.3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27879712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28287536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28070344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28458752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26802274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I5720s39uSq10EL40daWNyOd7IVC8fJ++8Q0KMv9ZOszH293vs4xMedmTrAFOoc6lZo+5AGnTLh44GJnjHx3Iw==" saltValue="OuWmfcZ1PxImP9jdqQL0i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64" t="s">
        <v>111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3" t="s">
        <v>112</v>
      </c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3" t="s">
        <v>113</v>
      </c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4" t="s">
        <v>114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62" t="s">
        <v>115</v>
      </c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3" t="s">
        <v>116</v>
      </c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 t="s">
        <v>117</v>
      </c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 t="s">
        <v>118</v>
      </c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3" t="s">
        <v>119</v>
      </c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4" t="s">
        <v>120</v>
      </c>
      <c r="EE4" s="165"/>
      <c r="EF4" s="165"/>
      <c r="EG4" s="165"/>
      <c r="EH4" s="165"/>
      <c r="EI4" s="165"/>
      <c r="EJ4" s="165"/>
      <c r="EK4" s="165"/>
      <c r="EL4" s="165"/>
      <c r="EM4" s="165"/>
      <c r="EN4" s="166"/>
      <c r="EO4" s="162" t="s">
        <v>121</v>
      </c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 t="s">
        <v>122</v>
      </c>
      <c r="FA4" s="162"/>
      <c r="FB4" s="162"/>
      <c r="FC4" s="162"/>
      <c r="FD4" s="162"/>
      <c r="FE4" s="162"/>
      <c r="FF4" s="162"/>
      <c r="FG4" s="162"/>
      <c r="FH4" s="162"/>
      <c r="FI4" s="162"/>
      <c r="FJ4" s="162"/>
    </row>
    <row r="5" spans="1:166" x14ac:dyDescent="0.2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158</v>
      </c>
      <c r="AV5" s="49" t="s">
        <v>159</v>
      </c>
      <c r="AW5" s="49" t="s">
        <v>160</v>
      </c>
      <c r="AX5" s="49" t="s">
        <v>161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147</v>
      </c>
      <c r="BF5" s="49" t="s">
        <v>158</v>
      </c>
      <c r="BG5" s="49" t="s">
        <v>149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158</v>
      </c>
      <c r="BR5" s="49" t="s">
        <v>149</v>
      </c>
      <c r="BS5" s="49" t="s">
        <v>150</v>
      </c>
      <c r="BT5" s="49" t="s">
        <v>161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147</v>
      </c>
      <c r="CB5" s="49" t="s">
        <v>148</v>
      </c>
      <c r="CC5" s="49" t="s">
        <v>149</v>
      </c>
      <c r="CD5" s="49" t="s">
        <v>150</v>
      </c>
      <c r="CE5" s="49" t="s">
        <v>161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158</v>
      </c>
      <c r="CN5" s="49" t="s">
        <v>149</v>
      </c>
      <c r="CO5" s="49" t="s">
        <v>150</v>
      </c>
      <c r="CP5" s="49" t="s">
        <v>161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148</v>
      </c>
      <c r="CY5" s="49" t="s">
        <v>149</v>
      </c>
      <c r="CZ5" s="49" t="s">
        <v>160</v>
      </c>
      <c r="DA5" s="49" t="s">
        <v>161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149</v>
      </c>
      <c r="DK5" s="49" t="s">
        <v>160</v>
      </c>
      <c r="DL5" s="49" t="s">
        <v>161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162</v>
      </c>
      <c r="DT5" s="49" t="s">
        <v>148</v>
      </c>
      <c r="DU5" s="49" t="s">
        <v>149</v>
      </c>
      <c r="DV5" s="49" t="s">
        <v>160</v>
      </c>
      <c r="DW5" s="49" t="s">
        <v>161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148</v>
      </c>
      <c r="EF5" s="49" t="s">
        <v>149</v>
      </c>
      <c r="EG5" s="49" t="s">
        <v>150</v>
      </c>
      <c r="EH5" s="49" t="s">
        <v>163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148</v>
      </c>
      <c r="EQ5" s="49" t="s">
        <v>149</v>
      </c>
      <c r="ER5" s="49" t="s">
        <v>164</v>
      </c>
      <c r="ES5" s="49" t="s">
        <v>163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165</v>
      </c>
      <c r="EZ5" s="49" t="s">
        <v>147</v>
      </c>
      <c r="FA5" s="49" t="s">
        <v>148</v>
      </c>
      <c r="FB5" s="49" t="s">
        <v>149</v>
      </c>
      <c r="FC5" s="49" t="s">
        <v>150</v>
      </c>
      <c r="FD5" s="49" t="s">
        <v>161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2">
      <c r="A6" s="35" t="s">
        <v>166</v>
      </c>
      <c r="B6" s="50">
        <f>B8</f>
        <v>2023</v>
      </c>
      <c r="C6" s="50">
        <f t="shared" ref="C6:M6" si="2">C8</f>
        <v>357500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9" t="str">
        <f>IF(H8&lt;&gt;I8,H8,"")&amp;IF(I8&lt;&gt;J8,I8,"")&amp;"　"&amp;J8</f>
        <v>山口県地方独立行政法人山口県立病院機構　県立こころの医療センター</v>
      </c>
      <c r="I6" s="160"/>
      <c r="J6" s="161"/>
      <c r="K6" s="50" t="str">
        <f t="shared" si="2"/>
        <v>地方独立行政法人</v>
      </c>
      <c r="L6" s="50" t="str">
        <f t="shared" si="2"/>
        <v>病院事業</v>
      </c>
      <c r="M6" s="50" t="str">
        <f t="shared" si="2"/>
        <v>精神科病院</v>
      </c>
      <c r="N6" s="50" t="str">
        <f>N8</f>
        <v>精神病院</v>
      </c>
      <c r="O6" s="50" t="str">
        <f>O8</f>
        <v>非設置</v>
      </c>
      <c r="P6" s="50" t="str">
        <f>P8</f>
        <v>直営</v>
      </c>
      <c r="Q6" s="51">
        <f t="shared" ref="Q6:AH6" si="3">Q8</f>
        <v>1</v>
      </c>
      <c r="R6" s="50" t="str">
        <f t="shared" si="3"/>
        <v>-</v>
      </c>
      <c r="S6" s="50" t="str">
        <f t="shared" si="3"/>
        <v>-</v>
      </c>
      <c r="T6" s="50" t="str">
        <f t="shared" si="3"/>
        <v>臨</v>
      </c>
      <c r="U6" s="51" t="str">
        <f>U8</f>
        <v>-</v>
      </c>
      <c r="V6" s="51">
        <f>V8</f>
        <v>13216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１５：１</v>
      </c>
      <c r="Z6" s="51" t="str">
        <f t="shared" si="3"/>
        <v>-</v>
      </c>
      <c r="AA6" s="51" t="str">
        <f t="shared" si="3"/>
        <v>-</v>
      </c>
      <c r="AB6" s="51" t="str">
        <f t="shared" si="3"/>
        <v>-</v>
      </c>
      <c r="AC6" s="51">
        <f t="shared" si="3"/>
        <v>180</v>
      </c>
      <c r="AD6" s="51" t="str">
        <f t="shared" si="3"/>
        <v>-</v>
      </c>
      <c r="AE6" s="51">
        <f t="shared" si="3"/>
        <v>180</v>
      </c>
      <c r="AF6" s="51" t="str">
        <f t="shared" si="3"/>
        <v>-</v>
      </c>
      <c r="AG6" s="51" t="str">
        <f t="shared" si="3"/>
        <v>-</v>
      </c>
      <c r="AH6" s="51" t="str">
        <f t="shared" si="3"/>
        <v>-</v>
      </c>
      <c r="AI6" s="52">
        <f>IF(AI8="-",NA(),AI8)</f>
        <v>100.6</v>
      </c>
      <c r="AJ6" s="52">
        <f t="shared" ref="AJ6:AR6" si="5">IF(AJ8="-",NA(),AJ8)</f>
        <v>100.1</v>
      </c>
      <c r="AK6" s="52">
        <f t="shared" si="5"/>
        <v>96.7</v>
      </c>
      <c r="AL6" s="52">
        <f t="shared" si="5"/>
        <v>97.4</v>
      </c>
      <c r="AM6" s="52">
        <f t="shared" si="5"/>
        <v>99.6</v>
      </c>
      <c r="AN6" s="52">
        <f t="shared" si="5"/>
        <v>99.7</v>
      </c>
      <c r="AO6" s="52">
        <f t="shared" si="5"/>
        <v>102.3</v>
      </c>
      <c r="AP6" s="52">
        <f t="shared" si="5"/>
        <v>103.5</v>
      </c>
      <c r="AQ6" s="52">
        <f t="shared" si="5"/>
        <v>102.5</v>
      </c>
      <c r="AR6" s="52">
        <f t="shared" si="5"/>
        <v>100.2</v>
      </c>
      <c r="AS6" s="52" t="str">
        <f>IF(AS8="-","【-】","【"&amp;SUBSTITUTE(TEXT(AS8,"#,##0.0"),"-","△")&amp;"】")</f>
        <v>【96.6】</v>
      </c>
      <c r="AT6" s="52">
        <f>IF(AT8="-",NA(),AT8)</f>
        <v>80.599999999999994</v>
      </c>
      <c r="AU6" s="52">
        <f t="shared" ref="AU6:BC6" si="6">IF(AU8="-",NA(),AU8)</f>
        <v>76.3</v>
      </c>
      <c r="AV6" s="52">
        <f t="shared" si="6"/>
        <v>74.900000000000006</v>
      </c>
      <c r="AW6" s="52">
        <f t="shared" si="6"/>
        <v>76.2</v>
      </c>
      <c r="AX6" s="52">
        <f t="shared" si="6"/>
        <v>77.400000000000006</v>
      </c>
      <c r="AY6" s="52">
        <f t="shared" si="6"/>
        <v>66.900000000000006</v>
      </c>
      <c r="AZ6" s="52">
        <f t="shared" si="6"/>
        <v>64.8</v>
      </c>
      <c r="BA6" s="52">
        <f t="shared" si="6"/>
        <v>64.099999999999994</v>
      </c>
      <c r="BB6" s="52">
        <f t="shared" si="6"/>
        <v>64.099999999999994</v>
      </c>
      <c r="BC6" s="52">
        <f t="shared" si="6"/>
        <v>63.8</v>
      </c>
      <c r="BD6" s="52" t="str">
        <f>IF(BD8="-","【-】","【"&amp;SUBSTITUTE(TEXT(BD8,"#,##0.0"),"-","△")&amp;"】")</f>
        <v>【86.6】</v>
      </c>
      <c r="BE6" s="52">
        <f>IF(BE8="-",NA(),BE8)</f>
        <v>79.3</v>
      </c>
      <c r="BF6" s="52">
        <f t="shared" ref="BF6:BN6" si="7">IF(BF8="-",NA(),BF8)</f>
        <v>75</v>
      </c>
      <c r="BG6" s="52">
        <f t="shared" si="7"/>
        <v>73.7</v>
      </c>
      <c r="BH6" s="52">
        <f t="shared" si="7"/>
        <v>75</v>
      </c>
      <c r="BI6" s="52">
        <f t="shared" si="7"/>
        <v>76.099999999999994</v>
      </c>
      <c r="BJ6" s="52">
        <f t="shared" si="7"/>
        <v>64.5</v>
      </c>
      <c r="BK6" s="52">
        <f t="shared" si="7"/>
        <v>61.9</v>
      </c>
      <c r="BL6" s="52">
        <f t="shared" si="7"/>
        <v>61.7</v>
      </c>
      <c r="BM6" s="52">
        <f t="shared" si="7"/>
        <v>61.5</v>
      </c>
      <c r="BN6" s="52">
        <f t="shared" si="7"/>
        <v>61.1</v>
      </c>
      <c r="BO6" s="52" t="str">
        <f>IF(BO8="-","【-】","【"&amp;SUBSTITUTE(TEXT(BO8,"#,##0.0"),"-","△")&amp;"】")</f>
        <v>【83.9】</v>
      </c>
      <c r="BP6" s="52">
        <f>IF(BP8="-",NA(),BP8)</f>
        <v>91.6</v>
      </c>
      <c r="BQ6" s="52">
        <f t="shared" ref="BQ6:BY6" si="8">IF(BQ8="-",NA(),BQ8)</f>
        <v>89</v>
      </c>
      <c r="BR6" s="52">
        <f t="shared" si="8"/>
        <v>84.2</v>
      </c>
      <c r="BS6" s="52">
        <f t="shared" si="8"/>
        <v>91.2</v>
      </c>
      <c r="BT6" s="52">
        <f t="shared" si="8"/>
        <v>93</v>
      </c>
      <c r="BU6" s="52">
        <f t="shared" si="8"/>
        <v>69.8</v>
      </c>
      <c r="BV6" s="52">
        <f t="shared" si="8"/>
        <v>65.3</v>
      </c>
      <c r="BW6" s="52">
        <f t="shared" si="8"/>
        <v>63.1</v>
      </c>
      <c r="BX6" s="52">
        <f t="shared" si="8"/>
        <v>62.3</v>
      </c>
      <c r="BY6" s="52">
        <f t="shared" si="8"/>
        <v>62.4</v>
      </c>
      <c r="BZ6" s="52" t="str">
        <f>IF(BZ8="-","【-】","【"&amp;SUBSTITUTE(TEXT(BZ8,"#,##0.0"),"-","△")&amp;"】")</f>
        <v>【68.7】</v>
      </c>
      <c r="CA6" s="53">
        <f>IF(CA8="-",NA(),CA8)</f>
        <v>22384</v>
      </c>
      <c r="CB6" s="53">
        <f t="shared" ref="CB6:CJ6" si="9">IF(CB8="-",NA(),CB8)</f>
        <v>22303</v>
      </c>
      <c r="CC6" s="53">
        <f t="shared" si="9"/>
        <v>23203</v>
      </c>
      <c r="CD6" s="53">
        <f t="shared" si="9"/>
        <v>22850</v>
      </c>
      <c r="CE6" s="53">
        <f t="shared" si="9"/>
        <v>23161</v>
      </c>
      <c r="CF6" s="53">
        <f t="shared" si="9"/>
        <v>21604</v>
      </c>
      <c r="CG6" s="53">
        <f t="shared" si="9"/>
        <v>22234</v>
      </c>
      <c r="CH6" s="53">
        <f t="shared" si="9"/>
        <v>22875</v>
      </c>
      <c r="CI6" s="53">
        <f t="shared" si="9"/>
        <v>23419</v>
      </c>
      <c r="CJ6" s="53">
        <f t="shared" si="9"/>
        <v>23411</v>
      </c>
      <c r="CK6" s="52" t="str">
        <f>IF(CK8="-","【-】","【"&amp;SUBSTITUTE(TEXT(CK8,"#,##0"),"-","△")&amp;"】")</f>
        <v>【62,428】</v>
      </c>
      <c r="CL6" s="53">
        <f>IF(CL8="-",NA(),CL8)</f>
        <v>7232</v>
      </c>
      <c r="CM6" s="53">
        <f t="shared" ref="CM6:CU6" si="10">IF(CM8="-",NA(),CM8)</f>
        <v>7114</v>
      </c>
      <c r="CN6" s="53">
        <f t="shared" si="10"/>
        <v>7089</v>
      </c>
      <c r="CO6" s="53">
        <f t="shared" si="10"/>
        <v>7220</v>
      </c>
      <c r="CP6" s="53">
        <f t="shared" si="10"/>
        <v>7440</v>
      </c>
      <c r="CQ6" s="53">
        <f t="shared" si="10"/>
        <v>7891</v>
      </c>
      <c r="CR6" s="53">
        <f t="shared" si="10"/>
        <v>8706</v>
      </c>
      <c r="CS6" s="53">
        <f t="shared" si="10"/>
        <v>8691</v>
      </c>
      <c r="CT6" s="53">
        <f t="shared" si="10"/>
        <v>8761</v>
      </c>
      <c r="CU6" s="53">
        <f t="shared" si="10"/>
        <v>8739</v>
      </c>
      <c r="CV6" s="52" t="str">
        <f>IF(CV8="-","【-】","【"&amp;SUBSTITUTE(TEXT(CV8,"#,##0"),"-","△")&amp;"】")</f>
        <v>【18,236】</v>
      </c>
      <c r="CW6" s="52">
        <f>IF(CW8="-",NA(),CW8)</f>
        <v>69.7</v>
      </c>
      <c r="CX6" s="52">
        <f t="shared" ref="CX6:DF6" si="11">IF(CX8="-",NA(),CX8)</f>
        <v>70.099999999999994</v>
      </c>
      <c r="CY6" s="52">
        <f t="shared" si="11"/>
        <v>71.7</v>
      </c>
      <c r="CZ6" s="52">
        <f t="shared" si="11"/>
        <v>71.2</v>
      </c>
      <c r="DA6" s="52">
        <f t="shared" si="11"/>
        <v>70.900000000000006</v>
      </c>
      <c r="DB6" s="52">
        <f t="shared" si="11"/>
        <v>89.7</v>
      </c>
      <c r="DC6" s="52">
        <f t="shared" si="11"/>
        <v>92.2</v>
      </c>
      <c r="DD6" s="52">
        <f t="shared" si="11"/>
        <v>91.4</v>
      </c>
      <c r="DE6" s="52">
        <f t="shared" si="11"/>
        <v>84</v>
      </c>
      <c r="DF6" s="52">
        <f t="shared" si="11"/>
        <v>82.9</v>
      </c>
      <c r="DG6" s="52" t="str">
        <f>IF(DG8="-","【-】","【"&amp;SUBSTITUTE(TEXT(DG8,"#,##0.0"),"-","△")&amp;"】")</f>
        <v>【56.1】</v>
      </c>
      <c r="DH6" s="52">
        <f>IF(DH8="-",NA(),DH8)</f>
        <v>4.4000000000000004</v>
      </c>
      <c r="DI6" s="52">
        <f t="shared" ref="DI6:DQ6" si="12">IF(DI8="-",NA(),DI8)</f>
        <v>4.2</v>
      </c>
      <c r="DJ6" s="52">
        <f t="shared" si="12"/>
        <v>4.5</v>
      </c>
      <c r="DK6" s="52">
        <f t="shared" si="12"/>
        <v>4.5999999999999996</v>
      </c>
      <c r="DL6" s="52">
        <f t="shared" si="12"/>
        <v>4.5999999999999996</v>
      </c>
      <c r="DM6" s="52">
        <f t="shared" si="12"/>
        <v>8.1</v>
      </c>
      <c r="DN6" s="52">
        <f t="shared" si="12"/>
        <v>7.9</v>
      </c>
      <c r="DO6" s="52">
        <f t="shared" si="12"/>
        <v>7.7</v>
      </c>
      <c r="DP6" s="52">
        <f t="shared" si="12"/>
        <v>7.3</v>
      </c>
      <c r="DQ6" s="52">
        <f t="shared" si="12"/>
        <v>6.9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3.7</v>
      </c>
      <c r="DV6" s="52">
        <f t="shared" si="13"/>
        <v>2.6</v>
      </c>
      <c r="DW6" s="52">
        <f t="shared" si="13"/>
        <v>0</v>
      </c>
      <c r="DX6" s="52">
        <f t="shared" si="13"/>
        <v>177.9</v>
      </c>
      <c r="DY6" s="52">
        <f t="shared" si="13"/>
        <v>197.8</v>
      </c>
      <c r="DZ6" s="52">
        <f t="shared" si="13"/>
        <v>171</v>
      </c>
      <c r="EA6" s="52">
        <f t="shared" si="13"/>
        <v>160.5</v>
      </c>
      <c r="EB6" s="52">
        <f t="shared" si="13"/>
        <v>167.7</v>
      </c>
      <c r="EC6" s="52" t="str">
        <f>IF(EC8="-","【-】","【"&amp;SUBSTITUTE(TEXT(EC8,"#,##0.0"),"-","△")&amp;"】")</f>
        <v>【54.5】</v>
      </c>
      <c r="ED6" s="52">
        <f>IF(ED8="-",NA(),ED8)</f>
        <v>41.9</v>
      </c>
      <c r="EE6" s="52">
        <f t="shared" ref="EE6:EM6" si="14">IF(EE8="-",NA(),EE8)</f>
        <v>45.6</v>
      </c>
      <c r="EF6" s="52">
        <f t="shared" si="14"/>
        <v>49.2</v>
      </c>
      <c r="EG6" s="52">
        <f t="shared" si="14"/>
        <v>53.4</v>
      </c>
      <c r="EH6" s="52">
        <f t="shared" si="14"/>
        <v>55.4</v>
      </c>
      <c r="EI6" s="52">
        <f t="shared" si="14"/>
        <v>52.3</v>
      </c>
      <c r="EJ6" s="52">
        <f t="shared" si="14"/>
        <v>54</v>
      </c>
      <c r="EK6" s="52">
        <f t="shared" si="14"/>
        <v>55.1</v>
      </c>
      <c r="EL6" s="52">
        <f t="shared" si="14"/>
        <v>52.2</v>
      </c>
      <c r="EM6" s="52">
        <f t="shared" si="14"/>
        <v>52.5</v>
      </c>
      <c r="EN6" s="52" t="str">
        <f>IF(EN8="-","【-】","【"&amp;SUBSTITUTE(TEXT(EN8,"#,##0.0"),"-","△")&amp;"】")</f>
        <v>【57.0】</v>
      </c>
      <c r="EO6" s="52">
        <f>IF(EO8="-",NA(),EO8)</f>
        <v>80.400000000000006</v>
      </c>
      <c r="EP6" s="52">
        <f t="shared" ref="EP6:EX6" si="15">IF(EP8="-",NA(),EP8)</f>
        <v>64.900000000000006</v>
      </c>
      <c r="EQ6" s="52">
        <f t="shared" si="15"/>
        <v>58.8</v>
      </c>
      <c r="ER6" s="52">
        <f t="shared" si="15"/>
        <v>66.3</v>
      </c>
      <c r="ES6" s="52">
        <f t="shared" si="15"/>
        <v>70.3</v>
      </c>
      <c r="ET6" s="52">
        <f t="shared" si="15"/>
        <v>69.5</v>
      </c>
      <c r="EU6" s="52">
        <f t="shared" si="15"/>
        <v>67.5</v>
      </c>
      <c r="EV6" s="52">
        <f t="shared" si="15"/>
        <v>68.7</v>
      </c>
      <c r="EW6" s="52">
        <f t="shared" si="15"/>
        <v>68</v>
      </c>
      <c r="EX6" s="52">
        <f t="shared" si="15"/>
        <v>69.3</v>
      </c>
      <c r="EY6" s="52" t="str">
        <f>IF(EY8="-","【-】","【"&amp;SUBSTITUTE(TEXT(EY8,"#,##0.0"),"-","△")&amp;"】")</f>
        <v>【70.4】</v>
      </c>
      <c r="EZ6" s="53">
        <f>IF(EZ8="-",NA(),EZ8)</f>
        <v>24314956</v>
      </c>
      <c r="FA6" s="53">
        <f t="shared" ref="FA6:FI6" si="16">IF(FA8="-",NA(),FA8)</f>
        <v>24727456</v>
      </c>
      <c r="FB6" s="53">
        <f t="shared" si="16"/>
        <v>24627622</v>
      </c>
      <c r="FC6" s="53">
        <f t="shared" si="16"/>
        <v>24638556</v>
      </c>
      <c r="FD6" s="53">
        <f t="shared" si="16"/>
        <v>24963367</v>
      </c>
      <c r="FE6" s="53">
        <f t="shared" si="16"/>
        <v>27879712</v>
      </c>
      <c r="FF6" s="53">
        <f t="shared" si="16"/>
        <v>28287536</v>
      </c>
      <c r="FG6" s="53">
        <f t="shared" si="16"/>
        <v>28070344</v>
      </c>
      <c r="FH6" s="53">
        <f t="shared" si="16"/>
        <v>28458752</v>
      </c>
      <c r="FI6" s="53">
        <f t="shared" si="16"/>
        <v>26802274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167</v>
      </c>
      <c r="B7" s="50">
        <f t="shared" ref="B7:AH7" si="17">B8</f>
        <v>2023</v>
      </c>
      <c r="C7" s="50">
        <f t="shared" si="17"/>
        <v>357500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地方独立行政法人</v>
      </c>
      <c r="L7" s="50" t="str">
        <f t="shared" si="17"/>
        <v>病院事業</v>
      </c>
      <c r="M7" s="50" t="str">
        <f t="shared" si="17"/>
        <v>精神科病院</v>
      </c>
      <c r="N7" s="50" t="str">
        <f>N8</f>
        <v>精神病院</v>
      </c>
      <c r="O7" s="50" t="str">
        <f>O8</f>
        <v>非設置</v>
      </c>
      <c r="P7" s="50" t="str">
        <f>P8</f>
        <v>直営</v>
      </c>
      <c r="Q7" s="51">
        <f t="shared" si="17"/>
        <v>1</v>
      </c>
      <c r="R7" s="50" t="str">
        <f t="shared" si="17"/>
        <v>-</v>
      </c>
      <c r="S7" s="50" t="str">
        <f t="shared" si="17"/>
        <v>-</v>
      </c>
      <c r="T7" s="50" t="str">
        <f t="shared" si="17"/>
        <v>臨</v>
      </c>
      <c r="U7" s="51" t="str">
        <f>U8</f>
        <v>-</v>
      </c>
      <c r="V7" s="51">
        <f>V8</f>
        <v>13216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１５：１</v>
      </c>
      <c r="Z7" s="51" t="str">
        <f t="shared" si="17"/>
        <v>-</v>
      </c>
      <c r="AA7" s="51" t="str">
        <f t="shared" si="17"/>
        <v>-</v>
      </c>
      <c r="AB7" s="51" t="str">
        <f t="shared" si="17"/>
        <v>-</v>
      </c>
      <c r="AC7" s="51">
        <f t="shared" si="17"/>
        <v>180</v>
      </c>
      <c r="AD7" s="51" t="str">
        <f t="shared" si="17"/>
        <v>-</v>
      </c>
      <c r="AE7" s="51">
        <f t="shared" si="17"/>
        <v>180</v>
      </c>
      <c r="AF7" s="51" t="str">
        <f t="shared" si="17"/>
        <v>-</v>
      </c>
      <c r="AG7" s="51" t="str">
        <f t="shared" si="17"/>
        <v>-</v>
      </c>
      <c r="AH7" s="51" t="str">
        <f t="shared" si="17"/>
        <v>-</v>
      </c>
      <c r="AI7" s="52">
        <f>AI8</f>
        <v>100.6</v>
      </c>
      <c r="AJ7" s="52">
        <f t="shared" ref="AJ7:AR7" si="18">AJ8</f>
        <v>100.1</v>
      </c>
      <c r="AK7" s="52">
        <f t="shared" si="18"/>
        <v>96.7</v>
      </c>
      <c r="AL7" s="52">
        <f t="shared" si="18"/>
        <v>97.4</v>
      </c>
      <c r="AM7" s="52">
        <f t="shared" si="18"/>
        <v>99.6</v>
      </c>
      <c r="AN7" s="52">
        <f t="shared" si="18"/>
        <v>99.7</v>
      </c>
      <c r="AO7" s="52">
        <f t="shared" si="18"/>
        <v>102.3</v>
      </c>
      <c r="AP7" s="52">
        <f t="shared" si="18"/>
        <v>103.5</v>
      </c>
      <c r="AQ7" s="52">
        <f t="shared" si="18"/>
        <v>102.5</v>
      </c>
      <c r="AR7" s="52">
        <f t="shared" si="18"/>
        <v>100.2</v>
      </c>
      <c r="AS7" s="52"/>
      <c r="AT7" s="52">
        <f>AT8</f>
        <v>80.599999999999994</v>
      </c>
      <c r="AU7" s="52">
        <f t="shared" ref="AU7:BC7" si="19">AU8</f>
        <v>76.3</v>
      </c>
      <c r="AV7" s="52">
        <f t="shared" si="19"/>
        <v>74.900000000000006</v>
      </c>
      <c r="AW7" s="52">
        <f t="shared" si="19"/>
        <v>76.2</v>
      </c>
      <c r="AX7" s="52">
        <f t="shared" si="19"/>
        <v>77.400000000000006</v>
      </c>
      <c r="AY7" s="52">
        <f t="shared" si="19"/>
        <v>66.900000000000006</v>
      </c>
      <c r="AZ7" s="52">
        <f t="shared" si="19"/>
        <v>64.8</v>
      </c>
      <c r="BA7" s="52">
        <f t="shared" si="19"/>
        <v>64.099999999999994</v>
      </c>
      <c r="BB7" s="52">
        <f t="shared" si="19"/>
        <v>64.099999999999994</v>
      </c>
      <c r="BC7" s="52">
        <f t="shared" si="19"/>
        <v>63.8</v>
      </c>
      <c r="BD7" s="52"/>
      <c r="BE7" s="52">
        <f>BE8</f>
        <v>79.3</v>
      </c>
      <c r="BF7" s="52">
        <f t="shared" ref="BF7:BN7" si="20">BF8</f>
        <v>75</v>
      </c>
      <c r="BG7" s="52">
        <f t="shared" si="20"/>
        <v>73.7</v>
      </c>
      <c r="BH7" s="52">
        <f t="shared" si="20"/>
        <v>75</v>
      </c>
      <c r="BI7" s="52">
        <f t="shared" si="20"/>
        <v>76.099999999999994</v>
      </c>
      <c r="BJ7" s="52">
        <f t="shared" si="20"/>
        <v>64.5</v>
      </c>
      <c r="BK7" s="52">
        <f t="shared" si="20"/>
        <v>61.9</v>
      </c>
      <c r="BL7" s="52">
        <f t="shared" si="20"/>
        <v>61.7</v>
      </c>
      <c r="BM7" s="52">
        <f t="shared" si="20"/>
        <v>61.5</v>
      </c>
      <c r="BN7" s="52">
        <f t="shared" si="20"/>
        <v>61.1</v>
      </c>
      <c r="BO7" s="52"/>
      <c r="BP7" s="52">
        <f>BP8</f>
        <v>91.6</v>
      </c>
      <c r="BQ7" s="52">
        <f t="shared" ref="BQ7:BY7" si="21">BQ8</f>
        <v>89</v>
      </c>
      <c r="BR7" s="52">
        <f t="shared" si="21"/>
        <v>84.2</v>
      </c>
      <c r="BS7" s="52">
        <f t="shared" si="21"/>
        <v>91.2</v>
      </c>
      <c r="BT7" s="52">
        <f t="shared" si="21"/>
        <v>93</v>
      </c>
      <c r="BU7" s="52">
        <f t="shared" si="21"/>
        <v>69.8</v>
      </c>
      <c r="BV7" s="52">
        <f t="shared" si="21"/>
        <v>65.3</v>
      </c>
      <c r="BW7" s="52">
        <f t="shared" si="21"/>
        <v>63.1</v>
      </c>
      <c r="BX7" s="52">
        <f t="shared" si="21"/>
        <v>62.3</v>
      </c>
      <c r="BY7" s="52">
        <f t="shared" si="21"/>
        <v>62.4</v>
      </c>
      <c r="BZ7" s="52"/>
      <c r="CA7" s="53">
        <f>CA8</f>
        <v>22384</v>
      </c>
      <c r="CB7" s="53">
        <f t="shared" ref="CB7:CJ7" si="22">CB8</f>
        <v>22303</v>
      </c>
      <c r="CC7" s="53">
        <f t="shared" si="22"/>
        <v>23203</v>
      </c>
      <c r="CD7" s="53">
        <f t="shared" si="22"/>
        <v>22850</v>
      </c>
      <c r="CE7" s="53">
        <f t="shared" si="22"/>
        <v>23161</v>
      </c>
      <c r="CF7" s="53">
        <f t="shared" si="22"/>
        <v>21604</v>
      </c>
      <c r="CG7" s="53">
        <f t="shared" si="22"/>
        <v>22234</v>
      </c>
      <c r="CH7" s="53">
        <f t="shared" si="22"/>
        <v>22875</v>
      </c>
      <c r="CI7" s="53">
        <f t="shared" si="22"/>
        <v>23419</v>
      </c>
      <c r="CJ7" s="53">
        <f t="shared" si="22"/>
        <v>23411</v>
      </c>
      <c r="CK7" s="52"/>
      <c r="CL7" s="53">
        <f>CL8</f>
        <v>7232</v>
      </c>
      <c r="CM7" s="53">
        <f t="shared" ref="CM7:CU7" si="23">CM8</f>
        <v>7114</v>
      </c>
      <c r="CN7" s="53">
        <f t="shared" si="23"/>
        <v>7089</v>
      </c>
      <c r="CO7" s="53">
        <f t="shared" si="23"/>
        <v>7220</v>
      </c>
      <c r="CP7" s="53">
        <f t="shared" si="23"/>
        <v>7440</v>
      </c>
      <c r="CQ7" s="53">
        <f t="shared" si="23"/>
        <v>7891</v>
      </c>
      <c r="CR7" s="53">
        <f t="shared" si="23"/>
        <v>8706</v>
      </c>
      <c r="CS7" s="53">
        <f t="shared" si="23"/>
        <v>8691</v>
      </c>
      <c r="CT7" s="53">
        <f t="shared" si="23"/>
        <v>8761</v>
      </c>
      <c r="CU7" s="53">
        <f t="shared" si="23"/>
        <v>8739</v>
      </c>
      <c r="CV7" s="52"/>
      <c r="CW7" s="52">
        <f>CW8</f>
        <v>69.7</v>
      </c>
      <c r="CX7" s="52">
        <f t="shared" ref="CX7:DF7" si="24">CX8</f>
        <v>70.099999999999994</v>
      </c>
      <c r="CY7" s="52">
        <f t="shared" si="24"/>
        <v>71.7</v>
      </c>
      <c r="CZ7" s="52">
        <f t="shared" si="24"/>
        <v>71.2</v>
      </c>
      <c r="DA7" s="52">
        <f t="shared" si="24"/>
        <v>70.900000000000006</v>
      </c>
      <c r="DB7" s="52">
        <f t="shared" si="24"/>
        <v>89.7</v>
      </c>
      <c r="DC7" s="52">
        <f t="shared" si="24"/>
        <v>92.2</v>
      </c>
      <c r="DD7" s="52">
        <f t="shared" si="24"/>
        <v>91.4</v>
      </c>
      <c r="DE7" s="52">
        <f t="shared" si="24"/>
        <v>84</v>
      </c>
      <c r="DF7" s="52">
        <f t="shared" si="24"/>
        <v>82.9</v>
      </c>
      <c r="DG7" s="52"/>
      <c r="DH7" s="52">
        <f>DH8</f>
        <v>4.4000000000000004</v>
      </c>
      <c r="DI7" s="52">
        <f t="shared" ref="DI7:DQ7" si="25">DI8</f>
        <v>4.2</v>
      </c>
      <c r="DJ7" s="52">
        <f t="shared" si="25"/>
        <v>4.5</v>
      </c>
      <c r="DK7" s="52">
        <f t="shared" si="25"/>
        <v>4.5999999999999996</v>
      </c>
      <c r="DL7" s="52">
        <f t="shared" si="25"/>
        <v>4.5999999999999996</v>
      </c>
      <c r="DM7" s="52">
        <f t="shared" si="25"/>
        <v>8.1</v>
      </c>
      <c r="DN7" s="52">
        <f t="shared" si="25"/>
        <v>7.9</v>
      </c>
      <c r="DO7" s="52">
        <f t="shared" si="25"/>
        <v>7.7</v>
      </c>
      <c r="DP7" s="52">
        <f t="shared" si="25"/>
        <v>7.3</v>
      </c>
      <c r="DQ7" s="52">
        <f t="shared" si="25"/>
        <v>6.9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3.7</v>
      </c>
      <c r="DV7" s="52">
        <f t="shared" si="26"/>
        <v>2.6</v>
      </c>
      <c r="DW7" s="52">
        <f t="shared" si="26"/>
        <v>0</v>
      </c>
      <c r="DX7" s="52">
        <f t="shared" si="26"/>
        <v>177.9</v>
      </c>
      <c r="DY7" s="52">
        <f t="shared" si="26"/>
        <v>197.8</v>
      </c>
      <c r="DZ7" s="52">
        <f t="shared" si="26"/>
        <v>171</v>
      </c>
      <c r="EA7" s="52">
        <f t="shared" si="26"/>
        <v>160.5</v>
      </c>
      <c r="EB7" s="52">
        <f t="shared" si="26"/>
        <v>167.7</v>
      </c>
      <c r="EC7" s="52"/>
      <c r="ED7" s="52">
        <f>ED8</f>
        <v>41.9</v>
      </c>
      <c r="EE7" s="52">
        <f t="shared" ref="EE7:EM7" si="27">EE8</f>
        <v>45.6</v>
      </c>
      <c r="EF7" s="52">
        <f t="shared" si="27"/>
        <v>49.2</v>
      </c>
      <c r="EG7" s="52">
        <f t="shared" si="27"/>
        <v>53.4</v>
      </c>
      <c r="EH7" s="52">
        <f t="shared" si="27"/>
        <v>55.4</v>
      </c>
      <c r="EI7" s="52">
        <f t="shared" si="27"/>
        <v>52.3</v>
      </c>
      <c r="EJ7" s="52">
        <f t="shared" si="27"/>
        <v>54</v>
      </c>
      <c r="EK7" s="52">
        <f t="shared" si="27"/>
        <v>55.1</v>
      </c>
      <c r="EL7" s="52">
        <f t="shared" si="27"/>
        <v>52.2</v>
      </c>
      <c r="EM7" s="52">
        <f t="shared" si="27"/>
        <v>52.5</v>
      </c>
      <c r="EN7" s="52"/>
      <c r="EO7" s="52">
        <f>EO8</f>
        <v>80.400000000000006</v>
      </c>
      <c r="EP7" s="52">
        <f t="shared" ref="EP7:EX7" si="28">EP8</f>
        <v>64.900000000000006</v>
      </c>
      <c r="EQ7" s="52">
        <f t="shared" si="28"/>
        <v>58.8</v>
      </c>
      <c r="ER7" s="52">
        <f t="shared" si="28"/>
        <v>66.3</v>
      </c>
      <c r="ES7" s="52">
        <f t="shared" si="28"/>
        <v>70.3</v>
      </c>
      <c r="ET7" s="52">
        <f t="shared" si="28"/>
        <v>69.5</v>
      </c>
      <c r="EU7" s="52">
        <f t="shared" si="28"/>
        <v>67.5</v>
      </c>
      <c r="EV7" s="52">
        <f t="shared" si="28"/>
        <v>68.7</v>
      </c>
      <c r="EW7" s="52">
        <f t="shared" si="28"/>
        <v>68</v>
      </c>
      <c r="EX7" s="52">
        <f t="shared" si="28"/>
        <v>69.3</v>
      </c>
      <c r="EY7" s="52"/>
      <c r="EZ7" s="53">
        <f>EZ8</f>
        <v>24314956</v>
      </c>
      <c r="FA7" s="53">
        <f t="shared" ref="FA7:FI7" si="29">FA8</f>
        <v>24727456</v>
      </c>
      <c r="FB7" s="53">
        <f t="shared" si="29"/>
        <v>24627622</v>
      </c>
      <c r="FC7" s="53">
        <f t="shared" si="29"/>
        <v>24638556</v>
      </c>
      <c r="FD7" s="53">
        <f t="shared" si="29"/>
        <v>24963367</v>
      </c>
      <c r="FE7" s="53">
        <f t="shared" si="29"/>
        <v>27879712</v>
      </c>
      <c r="FF7" s="53">
        <f t="shared" si="29"/>
        <v>28287536</v>
      </c>
      <c r="FG7" s="53">
        <f t="shared" si="29"/>
        <v>28070344</v>
      </c>
      <c r="FH7" s="53">
        <f t="shared" si="29"/>
        <v>28458752</v>
      </c>
      <c r="FI7" s="53">
        <f t="shared" si="29"/>
        <v>26802274</v>
      </c>
      <c r="FJ7" s="53"/>
    </row>
    <row r="8" spans="1:166" s="54" customFormat="1" x14ac:dyDescent="0.2">
      <c r="A8" s="35"/>
      <c r="B8" s="55">
        <v>2023</v>
      </c>
      <c r="C8" s="55">
        <v>357500</v>
      </c>
      <c r="D8" s="55">
        <v>46</v>
      </c>
      <c r="E8" s="55">
        <v>6</v>
      </c>
      <c r="F8" s="55">
        <v>0</v>
      </c>
      <c r="G8" s="55">
        <v>2</v>
      </c>
      <c r="H8" s="55" t="s">
        <v>168</v>
      </c>
      <c r="I8" s="55" t="s">
        <v>169</v>
      </c>
      <c r="J8" s="55" t="s">
        <v>170</v>
      </c>
      <c r="K8" s="55" t="s">
        <v>171</v>
      </c>
      <c r="L8" s="55" t="s">
        <v>172</v>
      </c>
      <c r="M8" s="55" t="s">
        <v>173</v>
      </c>
      <c r="N8" s="55" t="s">
        <v>174</v>
      </c>
      <c r="O8" s="55" t="s">
        <v>175</v>
      </c>
      <c r="P8" s="55" t="s">
        <v>176</v>
      </c>
      <c r="Q8" s="56">
        <v>1</v>
      </c>
      <c r="R8" s="55" t="s">
        <v>40</v>
      </c>
      <c r="S8" s="55" t="s">
        <v>40</v>
      </c>
      <c r="T8" s="55" t="s">
        <v>177</v>
      </c>
      <c r="U8" s="56" t="s">
        <v>40</v>
      </c>
      <c r="V8" s="56">
        <v>13216</v>
      </c>
      <c r="W8" s="55" t="s">
        <v>178</v>
      </c>
      <c r="X8" s="55" t="s">
        <v>178</v>
      </c>
      <c r="Y8" s="57" t="s">
        <v>179</v>
      </c>
      <c r="Z8" s="56" t="s">
        <v>40</v>
      </c>
      <c r="AA8" s="56" t="s">
        <v>40</v>
      </c>
      <c r="AB8" s="56" t="s">
        <v>40</v>
      </c>
      <c r="AC8" s="56">
        <v>180</v>
      </c>
      <c r="AD8" s="56" t="s">
        <v>40</v>
      </c>
      <c r="AE8" s="56">
        <v>180</v>
      </c>
      <c r="AF8" s="56" t="s">
        <v>40</v>
      </c>
      <c r="AG8" s="56" t="s">
        <v>40</v>
      </c>
      <c r="AH8" s="56" t="s">
        <v>40</v>
      </c>
      <c r="AI8" s="58">
        <v>100.6</v>
      </c>
      <c r="AJ8" s="58">
        <v>100.1</v>
      </c>
      <c r="AK8" s="58">
        <v>96.7</v>
      </c>
      <c r="AL8" s="58">
        <v>97.4</v>
      </c>
      <c r="AM8" s="58">
        <v>99.6</v>
      </c>
      <c r="AN8" s="58">
        <v>99.7</v>
      </c>
      <c r="AO8" s="58">
        <v>102.3</v>
      </c>
      <c r="AP8" s="58">
        <v>103.5</v>
      </c>
      <c r="AQ8" s="58">
        <v>102.5</v>
      </c>
      <c r="AR8" s="58">
        <v>100.2</v>
      </c>
      <c r="AS8" s="58">
        <v>96.6</v>
      </c>
      <c r="AT8" s="58">
        <v>80.599999999999994</v>
      </c>
      <c r="AU8" s="58">
        <v>76.3</v>
      </c>
      <c r="AV8" s="58">
        <v>74.900000000000006</v>
      </c>
      <c r="AW8" s="58">
        <v>76.2</v>
      </c>
      <c r="AX8" s="58">
        <v>77.400000000000006</v>
      </c>
      <c r="AY8" s="58">
        <v>66.900000000000006</v>
      </c>
      <c r="AZ8" s="58">
        <v>64.8</v>
      </c>
      <c r="BA8" s="58">
        <v>64.099999999999994</v>
      </c>
      <c r="BB8" s="58">
        <v>64.099999999999994</v>
      </c>
      <c r="BC8" s="58">
        <v>63.8</v>
      </c>
      <c r="BD8" s="58">
        <v>86.6</v>
      </c>
      <c r="BE8" s="59">
        <v>79.3</v>
      </c>
      <c r="BF8" s="59">
        <v>75</v>
      </c>
      <c r="BG8" s="59">
        <v>73.7</v>
      </c>
      <c r="BH8" s="59">
        <v>75</v>
      </c>
      <c r="BI8" s="59">
        <v>76.099999999999994</v>
      </c>
      <c r="BJ8" s="59">
        <v>64.5</v>
      </c>
      <c r="BK8" s="59">
        <v>61.9</v>
      </c>
      <c r="BL8" s="59">
        <v>61.7</v>
      </c>
      <c r="BM8" s="59">
        <v>61.5</v>
      </c>
      <c r="BN8" s="59">
        <v>61.1</v>
      </c>
      <c r="BO8" s="59">
        <v>83.9</v>
      </c>
      <c r="BP8" s="58">
        <v>91.6</v>
      </c>
      <c r="BQ8" s="58">
        <v>89</v>
      </c>
      <c r="BR8" s="58">
        <v>84.2</v>
      </c>
      <c r="BS8" s="58">
        <v>91.2</v>
      </c>
      <c r="BT8" s="58">
        <v>93</v>
      </c>
      <c r="BU8" s="58">
        <v>69.8</v>
      </c>
      <c r="BV8" s="58">
        <v>65.3</v>
      </c>
      <c r="BW8" s="58">
        <v>63.1</v>
      </c>
      <c r="BX8" s="58">
        <v>62.3</v>
      </c>
      <c r="BY8" s="58">
        <v>62.4</v>
      </c>
      <c r="BZ8" s="58">
        <v>68.7</v>
      </c>
      <c r="CA8" s="59">
        <v>22384</v>
      </c>
      <c r="CB8" s="59">
        <v>22303</v>
      </c>
      <c r="CC8" s="59">
        <v>23203</v>
      </c>
      <c r="CD8" s="59">
        <v>22850</v>
      </c>
      <c r="CE8" s="59">
        <v>23161</v>
      </c>
      <c r="CF8" s="59">
        <v>21604</v>
      </c>
      <c r="CG8" s="59">
        <v>22234</v>
      </c>
      <c r="CH8" s="59">
        <v>22875</v>
      </c>
      <c r="CI8" s="59">
        <v>23419</v>
      </c>
      <c r="CJ8" s="59">
        <v>23411</v>
      </c>
      <c r="CK8" s="58">
        <v>62428</v>
      </c>
      <c r="CL8" s="59">
        <v>7232</v>
      </c>
      <c r="CM8" s="59">
        <v>7114</v>
      </c>
      <c r="CN8" s="59">
        <v>7089</v>
      </c>
      <c r="CO8" s="59">
        <v>7220</v>
      </c>
      <c r="CP8" s="59">
        <v>7440</v>
      </c>
      <c r="CQ8" s="59">
        <v>7891</v>
      </c>
      <c r="CR8" s="59">
        <v>8706</v>
      </c>
      <c r="CS8" s="59">
        <v>8691</v>
      </c>
      <c r="CT8" s="59">
        <v>8761</v>
      </c>
      <c r="CU8" s="59">
        <v>8739</v>
      </c>
      <c r="CV8" s="58">
        <v>18236</v>
      </c>
      <c r="CW8" s="59">
        <v>69.7</v>
      </c>
      <c r="CX8" s="59">
        <v>70.099999999999994</v>
      </c>
      <c r="CY8" s="59">
        <v>71.7</v>
      </c>
      <c r="CZ8" s="59">
        <v>71.2</v>
      </c>
      <c r="DA8" s="59">
        <v>70.900000000000006</v>
      </c>
      <c r="DB8" s="59">
        <v>89.7</v>
      </c>
      <c r="DC8" s="59">
        <v>92.2</v>
      </c>
      <c r="DD8" s="59">
        <v>91.4</v>
      </c>
      <c r="DE8" s="59">
        <v>84</v>
      </c>
      <c r="DF8" s="59">
        <v>82.9</v>
      </c>
      <c r="DG8" s="59">
        <v>56.1</v>
      </c>
      <c r="DH8" s="59">
        <v>4.4000000000000004</v>
      </c>
      <c r="DI8" s="59">
        <v>4.2</v>
      </c>
      <c r="DJ8" s="59">
        <v>4.5</v>
      </c>
      <c r="DK8" s="59">
        <v>4.5999999999999996</v>
      </c>
      <c r="DL8" s="59">
        <v>4.5999999999999996</v>
      </c>
      <c r="DM8" s="59">
        <v>8.1</v>
      </c>
      <c r="DN8" s="59">
        <v>7.9</v>
      </c>
      <c r="DO8" s="59">
        <v>7.7</v>
      </c>
      <c r="DP8" s="59">
        <v>7.3</v>
      </c>
      <c r="DQ8" s="59">
        <v>6.9</v>
      </c>
      <c r="DR8" s="59">
        <v>26.4</v>
      </c>
      <c r="DS8" s="59">
        <v>0</v>
      </c>
      <c r="DT8" s="59">
        <v>0</v>
      </c>
      <c r="DU8" s="59">
        <v>3.7</v>
      </c>
      <c r="DV8" s="59">
        <v>2.6</v>
      </c>
      <c r="DW8" s="59">
        <v>0</v>
      </c>
      <c r="DX8" s="59">
        <v>177.9</v>
      </c>
      <c r="DY8" s="59">
        <v>197.8</v>
      </c>
      <c r="DZ8" s="59">
        <v>171</v>
      </c>
      <c r="EA8" s="59">
        <v>160.5</v>
      </c>
      <c r="EB8" s="59">
        <v>167.7</v>
      </c>
      <c r="EC8" s="59">
        <v>54.5</v>
      </c>
      <c r="ED8" s="58">
        <v>41.9</v>
      </c>
      <c r="EE8" s="58">
        <v>45.6</v>
      </c>
      <c r="EF8" s="58">
        <v>49.2</v>
      </c>
      <c r="EG8" s="58">
        <v>53.4</v>
      </c>
      <c r="EH8" s="58">
        <v>55.4</v>
      </c>
      <c r="EI8" s="58">
        <v>52.3</v>
      </c>
      <c r="EJ8" s="58">
        <v>54</v>
      </c>
      <c r="EK8" s="58">
        <v>55.1</v>
      </c>
      <c r="EL8" s="58">
        <v>52.2</v>
      </c>
      <c r="EM8" s="58">
        <v>52.5</v>
      </c>
      <c r="EN8" s="58">
        <v>57</v>
      </c>
      <c r="EO8" s="58">
        <v>80.400000000000006</v>
      </c>
      <c r="EP8" s="58">
        <v>64.900000000000006</v>
      </c>
      <c r="EQ8" s="58">
        <v>58.8</v>
      </c>
      <c r="ER8" s="58">
        <v>66.3</v>
      </c>
      <c r="ES8" s="58">
        <v>70.3</v>
      </c>
      <c r="ET8" s="58">
        <v>69.5</v>
      </c>
      <c r="EU8" s="58">
        <v>67.5</v>
      </c>
      <c r="EV8" s="58">
        <v>68.7</v>
      </c>
      <c r="EW8" s="58">
        <v>68</v>
      </c>
      <c r="EX8" s="58">
        <v>69.3</v>
      </c>
      <c r="EY8" s="58">
        <v>70.400000000000006</v>
      </c>
      <c r="EZ8" s="59">
        <v>24314956</v>
      </c>
      <c r="FA8" s="59">
        <v>24727456</v>
      </c>
      <c r="FB8" s="59">
        <v>24627622</v>
      </c>
      <c r="FC8" s="59">
        <v>24638556</v>
      </c>
      <c r="FD8" s="59">
        <v>24963367</v>
      </c>
      <c r="FE8" s="59">
        <v>27879712</v>
      </c>
      <c r="FF8" s="59">
        <v>28287536</v>
      </c>
      <c r="FG8" s="59">
        <v>28070344</v>
      </c>
      <c r="FH8" s="59">
        <v>28458752</v>
      </c>
      <c r="FI8" s="59">
        <v>26802274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180</v>
      </c>
      <c r="C10" s="62" t="s">
        <v>181</v>
      </c>
      <c r="D10" s="62" t="s">
        <v>182</v>
      </c>
      <c r="E10" s="62" t="s">
        <v>183</v>
      </c>
      <c r="F10" s="62" t="s">
        <v>184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76410253-351B-4C73-BA17-CF33AA885ABD}"/>
</file>

<file path=customXml/itemProps2.xml><?xml version="1.0" encoding="utf-8"?>
<ds:datastoreItem xmlns:ds="http://schemas.openxmlformats.org/officeDocument/2006/customXml" ds:itemID="{7F422C05-D706-4E84-A97E-D3A61E7C1329}"/>
</file>

<file path=customXml/itemProps3.xml><?xml version="1.0" encoding="utf-8"?>
<ds:datastoreItem xmlns:ds="http://schemas.openxmlformats.org/officeDocument/2006/customXml" ds:itemID="{6DD6BF63-B6BF-4647-8168-81F5612EF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2025-02-13T08:57:33Z</dcterms:created>
  <dcterms:modified xsi:type="dcterms:W3CDTF">2025-02-13T08:57:45Z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