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11.xml" ContentType="application/vnd.openxmlformats-officedocument.drawingml.chartshapes+xml"/>
  <Override PartName="/xl/drawings/drawing4.xml" ContentType="application/vnd.openxmlformats-officedocument.drawingml.chartshapes+xml"/>
  <Override PartName="/xl/drawings/drawing7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drawings/drawing9.xml" ContentType="application/vnd.openxmlformats-officedocument.drawingml.chartshapes+xml"/>
  <Override PartName="/xl/drawings/drawing6.xml" ContentType="application/vnd.openxmlformats-officedocument.drawingml.chartshapes+xml"/>
  <Override PartName="/xl/drawings/drawing2.xml" ContentType="application/vnd.openxmlformats-officedocument.drawingml.chartshapes+xml"/>
  <Override PartName="/xl/drawings/drawing8.xml" ContentType="application/vnd.openxmlformats-officedocument.drawingml.chartshapes+xml"/>
  <Override PartName="/xl/drawings/drawing12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3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2" documentId="11_73E70BB6F68C6E1C8749A5805A2EA8F65616C2FE" xr6:coauthVersionLast="47" xr6:coauthVersionMax="47" xr10:uidLastSave="{B642AC3A-FDD1-412D-9BA2-191A0E1310F3}"/>
  <workbookProtection workbookAlgorithmName="SHA-512" workbookHashValue="ixefdbLRDGfKRGBrVPz/LEjKtYueWUAS4+hYXfKmfx0zl4DN+XpHNeSIuUeNCAJyiAgTid5n594FgEaKw848LA==" workbookSaltValue="y6RFiZ32zQBxC4kgL6JcdQ==" workbookSpinCount="100000" lockStructure="1"/>
  <bookViews>
    <workbookView xWindow="-26625" yWindow="1065" windowWidth="24435" windowHeight="11835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5" l="1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JM90" i="4" s="1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CX6" i="5"/>
  <c r="CT12" i="5" s="1"/>
  <c r="CW6" i="5"/>
  <c r="CX11" i="5" s="1"/>
  <c r="CV6" i="5"/>
  <c r="CW11" i="5" s="1"/>
  <c r="CU6" i="5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H6" i="5"/>
  <c r="CI11" i="5" s="1"/>
  <c r="CG6" i="5"/>
  <c r="CF6" i="5"/>
  <c r="CB12" i="5" s="1"/>
  <c r="CE6" i="5"/>
  <c r="CD6" i="5"/>
  <c r="BZ12" i="5" s="1"/>
  <c r="CC6" i="5"/>
  <c r="BY12" i="5" s="1"/>
  <c r="CB6" i="5"/>
  <c r="BX12" i="5" s="1"/>
  <c r="CA6" i="5"/>
  <c r="BZ6" i="5"/>
  <c r="CA11" i="5" s="1"/>
  <c r="BY6" i="5"/>
  <c r="BZ11" i="5" s="1"/>
  <c r="BX6" i="5"/>
  <c r="BY11" i="5" s="1"/>
  <c r="BW6" i="5"/>
  <c r="BV6" i="5"/>
  <c r="DG90" i="4" s="1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F6" i="5"/>
  <c r="BB12" i="5" s="1"/>
  <c r="BE6" i="5"/>
  <c r="BF11" i="5" s="1"/>
  <c r="BD6" i="5"/>
  <c r="BE11" i="5" s="1"/>
  <c r="BC6" i="5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L6" i="5"/>
  <c r="AH12" i="5" s="1"/>
  <c r="AK6" i="5"/>
  <c r="AG12" i="5" s="1"/>
  <c r="AJ6" i="5"/>
  <c r="AF12" i="5" s="1"/>
  <c r="AI6" i="5"/>
  <c r="AH6" i="5"/>
  <c r="AI11" i="5" s="1"/>
  <c r="AG6" i="5"/>
  <c r="AH11" i="5" s="1"/>
  <c r="AF6" i="5"/>
  <c r="AG11" i="5" s="1"/>
  <c r="AE6" i="5"/>
  <c r="AD6" i="5"/>
  <c r="C90" i="4" s="1"/>
  <c r="AC6" i="5"/>
  <c r="Y12" i="5" s="1"/>
  <c r="AB6" i="5"/>
  <c r="X12" i="5" s="1"/>
  <c r="AA6" i="5"/>
  <c r="W12" i="5" s="1"/>
  <c r="Z6" i="5"/>
  <c r="V12" i="5" s="1"/>
  <c r="Y6" i="5"/>
  <c r="U12" i="5" s="1"/>
  <c r="X6" i="5"/>
  <c r="CZ32" i="4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IL90" i="4"/>
  <c r="HK90" i="4"/>
  <c r="FI90" i="4"/>
  <c r="EH90" i="4"/>
  <c r="AD90" i="4"/>
  <c r="PZ81" i="4"/>
  <c r="OY81" i="4"/>
  <c r="JN81" i="4"/>
  <c r="IM81" i="4"/>
  <c r="HL81" i="4"/>
  <c r="GK81" i="4"/>
  <c r="EC81" i="4"/>
  <c r="AZ81" i="4"/>
  <c r="Y81" i="4"/>
  <c r="MW80" i="4"/>
  <c r="JN80" i="4"/>
  <c r="IM80" i="4"/>
  <c r="EC80" i="4"/>
  <c r="DB80" i="4"/>
  <c r="CA80" i="4"/>
  <c r="IM79" i="4"/>
  <c r="HL79" i="4"/>
  <c r="DB79" i="4"/>
  <c r="CA79" i="4"/>
  <c r="AZ79" i="4"/>
  <c r="RH56" i="4"/>
  <c r="OF56" i="4"/>
  <c r="JL56" i="4"/>
  <c r="GF56" i="4"/>
  <c r="FL56" i="4"/>
  <c r="CZ56" i="4"/>
  <c r="CF56" i="4"/>
  <c r="BL56" i="4"/>
  <c r="RH55" i="4"/>
  <c r="QN55" i="4"/>
  <c r="MN55" i="4"/>
  <c r="LT55" i="4"/>
  <c r="JL55" i="4"/>
  <c r="GZ55" i="4"/>
  <c r="GF55" i="4"/>
  <c r="FL55" i="4"/>
  <c r="BL55" i="4"/>
  <c r="KZ54" i="4"/>
  <c r="KF54" i="4"/>
  <c r="GZ54" i="4"/>
  <c r="GF54" i="4"/>
  <c r="LT33" i="4"/>
  <c r="KZ33" i="4"/>
  <c r="KF33" i="4"/>
  <c r="JL33" i="4"/>
  <c r="GF33" i="4"/>
  <c r="CZ33" i="4"/>
  <c r="OZ32" i="4"/>
  <c r="OF32" i="4"/>
  <c r="MN32" i="4"/>
  <c r="KF32" i="4"/>
  <c r="JL32" i="4"/>
  <c r="PT31" i="4"/>
  <c r="OZ31" i="4"/>
  <c r="MN31" i="4"/>
  <c r="KZ31" i="4"/>
  <c r="BL31" i="4"/>
  <c r="AR31" i="4"/>
  <c r="LZ10" i="4"/>
  <c r="IT10" i="4"/>
  <c r="FN10" i="4"/>
  <c r="CH10" i="4"/>
  <c r="B10" i="4"/>
  <c r="PF8" i="4"/>
  <c r="LZ8" i="4"/>
  <c r="IT8" i="4"/>
  <c r="FN8" i="4"/>
  <c r="CH8" i="4"/>
  <c r="B8" i="4"/>
  <c r="B5" i="4"/>
  <c r="QN32" i="4" l="1"/>
  <c r="MN54" i="4"/>
  <c r="AR10" i="5"/>
  <c r="CF31" i="4"/>
  <c r="RH31" i="4"/>
  <c r="X33" i="4"/>
  <c r="QN33" i="4"/>
  <c r="OF54" i="4"/>
  <c r="OF55" i="4"/>
  <c r="KF56" i="4"/>
  <c r="NX80" i="4"/>
  <c r="AG10" i="5"/>
  <c r="FL31" i="4"/>
  <c r="BL32" i="4"/>
  <c r="AR33" i="4"/>
  <c r="RH33" i="4"/>
  <c r="OZ54" i="4"/>
  <c r="OZ55" i="4"/>
  <c r="KZ56" i="4"/>
  <c r="NX79" i="4"/>
  <c r="OY80" i="4"/>
  <c r="GF31" i="4"/>
  <c r="FL32" i="4"/>
  <c r="AR54" i="4"/>
  <c r="PT54" i="4"/>
  <c r="LT56" i="4"/>
  <c r="PZ80" i="4"/>
  <c r="GF32" i="4"/>
  <c r="CF33" i="4"/>
  <c r="QN54" i="4"/>
  <c r="MN56" i="4"/>
  <c r="RA80" i="4"/>
  <c r="BO10" i="5"/>
  <c r="QN31" i="4"/>
  <c r="RH32" i="4"/>
  <c r="OF33" i="4"/>
  <c r="KO81" i="4"/>
  <c r="MW79" i="4"/>
  <c r="BY10" i="5"/>
  <c r="AH10" i="5"/>
  <c r="BL33" i="4"/>
  <c r="OY79" i="4"/>
  <c r="GZ31" i="4"/>
  <c r="BL54" i="4"/>
  <c r="RA79" i="4"/>
  <c r="JL31" i="4"/>
  <c r="GZ32" i="4"/>
  <c r="CF54" i="4"/>
  <c r="RH54" i="4"/>
  <c r="X56" i="4"/>
  <c r="Y80" i="4"/>
  <c r="KF31" i="4"/>
  <c r="FL33" i="4"/>
  <c r="FL54" i="4"/>
  <c r="AR56" i="4"/>
  <c r="QN56" i="4"/>
  <c r="AZ80" i="4"/>
  <c r="BZ10" i="5"/>
  <c r="CJ10" i="5"/>
  <c r="DG10" i="5"/>
  <c r="OF31" i="4"/>
  <c r="JL54" i="4"/>
  <c r="DR10" i="5"/>
  <c r="AF11" i="5"/>
  <c r="ER32" i="4"/>
  <c r="AJ11" i="5"/>
  <c r="HT32" i="4"/>
  <c r="GZ33" i="4"/>
  <c r="AI12" i="5"/>
  <c r="BD11" i="5"/>
  <c r="PT32" i="4"/>
  <c r="BC12" i="5"/>
  <c r="OZ33" i="4"/>
  <c r="BP11" i="5"/>
  <c r="CF55" i="4"/>
  <c r="BX11" i="5"/>
  <c r="ER55" i="4"/>
  <c r="CB11" i="5"/>
  <c r="HT55" i="4"/>
  <c r="CA12" i="5"/>
  <c r="GZ56" i="4"/>
  <c r="KF55" i="4"/>
  <c r="CJ11" i="5"/>
  <c r="CV11" i="5"/>
  <c r="PT55" i="4"/>
  <c r="CU12" i="5"/>
  <c r="OZ56" i="4"/>
  <c r="MN33" i="4"/>
  <c r="CF32" i="4"/>
  <c r="CZ31" i="4"/>
  <c r="X32" i="4"/>
  <c r="KZ32" i="4"/>
  <c r="X55" i="4"/>
  <c r="CZ55" i="4"/>
  <c r="KZ55" i="4"/>
  <c r="EC79" i="4"/>
  <c r="GK80" i="4"/>
  <c r="KO80" i="4"/>
  <c r="CA81" i="4"/>
  <c r="MW81" i="4"/>
  <c r="RA81" i="4"/>
  <c r="ER31" i="4"/>
  <c r="HT31" i="4"/>
  <c r="LT31" i="4"/>
  <c r="AR32" i="4"/>
  <c r="LT32" i="4"/>
  <c r="ER33" i="4"/>
  <c r="HT33" i="4"/>
  <c r="PT33" i="4"/>
  <c r="ER54" i="4"/>
  <c r="HT54" i="4"/>
  <c r="LT54" i="4"/>
  <c r="AR55" i="4"/>
  <c r="ER56" i="4"/>
  <c r="HT56" i="4"/>
  <c r="PT56" i="4"/>
  <c r="GK79" i="4"/>
  <c r="KO79" i="4"/>
  <c r="PZ79" i="4"/>
  <c r="HL80" i="4"/>
  <c r="DB81" i="4"/>
  <c r="NX81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Q10" i="5"/>
  <c r="AU10" i="5"/>
  <c r="BE10" i="5"/>
  <c r="CI10" i="5"/>
  <c r="CM10" i="5"/>
  <c r="CW10" i="5"/>
  <c r="DQ10" i="5"/>
  <c r="EA10" i="5"/>
  <c r="EE10" i="5"/>
  <c r="X10" i="5"/>
  <c r="BB10" i="5"/>
  <c r="BF10" i="5"/>
  <c r="BP10" i="5"/>
  <c r="CT10" i="5"/>
  <c r="CX10" i="5"/>
  <c r="DH10" i="5"/>
  <c r="EB10" i="5"/>
  <c r="Y11" i="5"/>
  <c r="X31" i="4"/>
  <c r="X54" i="4"/>
  <c r="CZ54" i="4"/>
  <c r="Y79" i="4"/>
  <c r="JN79" i="4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<sst xmlns="http://schemas.openxmlformats.org/spreadsheetml/2006/main" count="262" uniqueCount="107">
  <si>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経営比較分析表／団体全体（令和5年度決算）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</si>
  <si>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</si>
  <si>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</si>
  <si>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</si>
  <si>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</si>
  <si>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</si>
  <si>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</si>
  <si>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</si>
  <si>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</si>
  <si>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</si>
  <si>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</si>
  <si>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</si>
  <si>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</si>
  <si>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</si>
  <si>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</si>
  <si>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</si>
  <si>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</si>
  <si>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</si>
  <si>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</si>
  <si>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</si>
  <si>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</si>
  <si>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</si>
  <si>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</si>
  <si>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</si>
  <si>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</si>
  <si>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</si>
  <si>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</si>
  <si>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</si>
  <si>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</si>
  <si>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</si>
  <si>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</si>
  <si>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</si>
  <si>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</si>
  <si>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</si>
  <si>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</si>
  <si>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</si>
  <si>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</si>
  <si>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</si>
  <si>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</si>
  <si>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</si>
  <si>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</si>
  <si>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</si>
  <si>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</si>
  <si>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</si>
  <si>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</si>
  <si>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</si>
  <si>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</si>
  <si>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</si>
  <si>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</si>
  <si>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</si>
  <si>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</si>
  <si>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</si>
  <si>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</si>
  <si>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</si>
  <si>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</si>
  <si>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</si>
  <si>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</si>
  <si>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</si>
  <si>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</si>
  <si>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</si>
  <si>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</si>
  <si>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</si>
  <si>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</si>
  <si>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</si>
  <si>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</si>
  <si>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</si>
  <si>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</si>
  <si>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</si>
  <si>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</si>
  <si>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</si>
  <si>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</si>
  <si>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</si>
  <si>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</si>
  <si>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</si>
  <si>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</si>
  <si>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</si>
  <si>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</si>
  <si>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</si>
  <si>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</si>
  <si>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</si>
  <si>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</si>
  <si>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</si>
  <si>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</si>
  <si>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</si>
  <si>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</si>
  <si>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</si>
  <si>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</si>
  <si>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2023</t>
  </si>
  <si>
    <t>360007</t>
  </si>
  <si>
    <t>46</t>
  </si>
  <si>
    <t>02</t>
  </si>
  <si>
    <t>0</t>
  </si>
  <si>
    <t>000</t>
  </si>
  <si>
    <t>徳島県</t>
  </si>
  <si>
    <t>法適用</t>
  </si>
  <si>
    <t>工業用水道事業</t>
  </si>
  <si>
    <t>大規模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</si>
  <si>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</si>
  <si>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</si>
  <si>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</si>
  <si>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</si>
  <si>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</si>
  <si>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</si>
  <si>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</si>
  <si>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①有形固定資産減価償却率
　昭和４３年度から給水を開始しており、管路の老朽化が進んでいる。現在、老朽化対策・耐震化のため管路更新計画を策定し、改良工事を進めている。令和５年度は、完成した管路を建設仮勘定から資産化したため、償却率が低下している。
②管路経年化率
　類似団体平均値より高い水準～同程度で推移しており、管路更新の必要性を認識している。管路更新計画のもと、計画的に改良工事を進めている。
③管路更新率
　類似団体平均値より高い水準で推移している。前述した管路更新計画に基づき、今後も計画的に改良工事を進める。</t>
    <rPh sb="82" eb="84">
      <t>レイワ</t>
    </rPh>
    <phoneticPr fontId="5"/>
  </si>
  <si>
    <t>　経営については、比較的堅調に推移しており、健全性を確保できている。
　今後の経営にあたっては、令和３年度改定の経営戦略（平成２９年度～令和８年度）に基づき、新規需要の開拓による未売水の解消などに努めるとともに、経費削減はもとより、さらなる「経営の効率化」を図る。
　さらに、南海トラフ巨大地震に対する備えとして、管路の老朽化対策・耐震化を管路更新計画に則って実施し、工業用水の強靱化に向けた取組を推進する。</t>
    <rPh sb="75" eb="76">
      <t>モト</t>
    </rPh>
    <rPh sb="106" eb="108">
      <t>ケイヒ</t>
    </rPh>
    <rPh sb="108" eb="110">
      <t>サクゲン</t>
    </rPh>
    <rPh sb="184" eb="186">
      <t>コウギョウ</t>
    </rPh>
    <rPh sb="186" eb="188">
      <t>ヨウスイ</t>
    </rPh>
    <rPh sb="189" eb="191">
      <t>キョウジン</t>
    </rPh>
    <rPh sb="191" eb="192">
      <t>カ</t>
    </rPh>
    <rPh sb="193" eb="194">
      <t>ム</t>
    </rPh>
    <rPh sb="196" eb="198">
      <t>トリクミ</t>
    </rPh>
    <rPh sb="199" eb="201">
      <t>スイシン</t>
    </rPh>
    <phoneticPr fontId="5"/>
  </si>
  <si>
    <t xml:space="preserve">①経常収支比率
　契約給水量の変更や人件費・修繕費等の費用の増減により、年度によって変動があるが、単年度の収支が黒字であることを示す１００％を超えて推移しており、経営の健全性は確保できている。
③流動比率
　未払金等の増減により、年度によって比率に変動があるが、１００％を大きく上回っており、短期的な支払能力を十分に確保できている。
④企業債残高対給水収益比率
　他会計より借入を行っているため、類似団体平均値より大きく下回っている。
⑤料金回収率
　令和４年度までは回収率が１００％を超えて推移していたが、令和５年度においては、突発的な修繕工事等の影響により費用が増加した結果、１００％を下回った。
⑥給水原価
　類似団体平均値より低い水準で推移しており、比較的効率的な経営を行っている。
⑦施設利用率・⑧契約率
　類似団体平均値より低い水準で推移しているが、給水先への需給見通しのアンケート結果から、将来的には漸次改善していくと考えられる。
</t>
    <rPh sb="226" eb="228">
      <t>レイワ</t>
    </rPh>
    <rPh sb="229" eb="231">
      <t>ネンド</t>
    </rPh>
    <rPh sb="254" eb="256">
      <t>レイワ</t>
    </rPh>
    <rPh sb="257" eb="259">
      <t>ネンド</t>
    </rPh>
    <rPh sb="265" eb="268">
      <t>トッパツテキ</t>
    </rPh>
    <rPh sb="269" eb="271">
      <t>シュウゼン</t>
    </rPh>
    <rPh sb="271" eb="273">
      <t>コウジ</t>
    </rPh>
    <rPh sb="273" eb="274">
      <t>トウ</t>
    </rPh>
    <rPh sb="275" eb="277">
      <t>エイキョウ</t>
    </rPh>
    <rPh sb="280" eb="282">
      <t>ヒヨウ</t>
    </rPh>
    <rPh sb="283" eb="285">
      <t>ゾウカ</t>
    </rPh>
    <rPh sb="287" eb="289">
      <t>ケッカ</t>
    </rPh>
    <rPh sb="295" eb="297">
      <t>シタマワ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</si>
</sst>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56.98</c:v>
                </c:pt>
                <c:pt idx="1">
                  <c:v>56.01</c:v>
                </c:pt>
                <c:pt idx="2">
                  <c:v>57.03</c:v>
                </c:pt>
                <c:pt idx="3">
                  <c:v>59.04</c:v>
                </c:pt>
                <c:pt idx="4">
                  <c:v>57.35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6-4646-9E45-A97C8EFA1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60.09</c:v>
                </c:pt>
                <c:pt idx="1">
                  <c:v>60.35</c:v>
                </c:pt>
                <c:pt idx="2">
                  <c:v>61.07</c:v>
                </c:pt>
                <c:pt idx="3">
                  <c:v>61.99</c:v>
                </c:pt>
                <c:pt idx="4">
                  <c:v>62.44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56-4646-9E45-A97C8EFA1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87-4EE8-9B78-220A81160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16.670000000000002</c:v>
                </c:pt>
                <c:pt idx="1">
                  <c:v>9.4700000000000006</c:v>
                </c:pt>
                <c:pt idx="2">
                  <c:v>11.03</c:v>
                </c:pt>
                <c:pt idx="3">
                  <c:v>1.88</c:v>
                </c:pt>
                <c:pt idx="4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87-4EE8-9B78-220A81160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106.6</c:v>
                </c:pt>
                <c:pt idx="1">
                  <c:v>121.46</c:v>
                </c:pt>
                <c:pt idx="2">
                  <c:v>120.91</c:v>
                </c:pt>
                <c:pt idx="3">
                  <c:v>116.56</c:v>
                </c:pt>
                <c:pt idx="4">
                  <c:v>100.14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7-4989-9942-D4AB786D7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119.89</c:v>
                </c:pt>
                <c:pt idx="1">
                  <c:v>119.93</c:v>
                </c:pt>
                <c:pt idx="2">
                  <c:v>118.4</c:v>
                </c:pt>
                <c:pt idx="3">
                  <c:v>113.04</c:v>
                </c:pt>
                <c:pt idx="4">
                  <c:v>115.02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17-4989-9942-D4AB786D7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56.54</c:v>
                </c:pt>
                <c:pt idx="1">
                  <c:v>56.54</c:v>
                </c:pt>
                <c:pt idx="2">
                  <c:v>56.54</c:v>
                </c:pt>
                <c:pt idx="3">
                  <c:v>56.54</c:v>
                </c:pt>
                <c:pt idx="4">
                  <c:v>55.23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E-4D71-9E64-465250221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50.93</c:v>
                </c:pt>
                <c:pt idx="1">
                  <c:v>52.07</c:v>
                </c:pt>
                <c:pt idx="2">
                  <c:v>50.36</c:v>
                </c:pt>
                <c:pt idx="3">
                  <c:v>51.48</c:v>
                </c:pt>
                <c:pt idx="4">
                  <c:v>52.79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E-4D71-9E64-465250221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1.54</c:v>
                </c:pt>
                <c:pt idx="1">
                  <c:v>2.46</c:v>
                </c:pt>
                <c:pt idx="2">
                  <c:v>0</c:v>
                </c:pt>
                <c:pt idx="3">
                  <c:v>0</c:v>
                </c:pt>
                <c:pt idx="4">
                  <c:v>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F-4ABD-BC64-068F43A27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0.22</c:v>
                </c:pt>
                <c:pt idx="1">
                  <c:v>0.5</c:v>
                </c:pt>
                <c:pt idx="2">
                  <c:v>0.2</c:v>
                </c:pt>
                <c:pt idx="3">
                  <c:v>0.24</c:v>
                </c:pt>
                <c:pt idx="4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F-4ABD-BC64-068F43A27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985.65</c:v>
                </c:pt>
                <c:pt idx="1">
                  <c:v>995.18</c:v>
                </c:pt>
                <c:pt idx="2">
                  <c:v>461.65</c:v>
                </c:pt>
                <c:pt idx="3">
                  <c:v>1325.29</c:v>
                </c:pt>
                <c:pt idx="4">
                  <c:v>747.45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9-44E8-B35D-D6F5A7035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368.36</c:v>
                </c:pt>
                <c:pt idx="1">
                  <c:v>380.84</c:v>
                </c:pt>
                <c:pt idx="2">
                  <c:v>424.64</c:v>
                </c:pt>
                <c:pt idx="3">
                  <c:v>427.23</c:v>
                </c:pt>
                <c:pt idx="4">
                  <c:v>454.07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89-44E8-B35D-D6F5A7035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34.700000000000003</c:v>
                </c:pt>
                <c:pt idx="1">
                  <c:v>23.29</c:v>
                </c:pt>
                <c:pt idx="2">
                  <c:v>13.71</c:v>
                </c:pt>
                <c:pt idx="3">
                  <c:v>8.5500000000000007</c:v>
                </c:pt>
                <c:pt idx="4">
                  <c:v>5.15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C-4624-B745-851B693F4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227.51</c:v>
                </c:pt>
                <c:pt idx="1">
                  <c:v>225.72</c:v>
                </c:pt>
                <c:pt idx="2">
                  <c:v>217.8</c:v>
                </c:pt>
                <c:pt idx="3">
                  <c:v>216.05</c:v>
                </c:pt>
                <c:pt idx="4">
                  <c:v>213.13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C-4624-B745-851B693F4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105.85</c:v>
                </c:pt>
                <c:pt idx="1">
                  <c:v>120.98</c:v>
                </c:pt>
                <c:pt idx="2">
                  <c:v>121.15</c:v>
                </c:pt>
                <c:pt idx="3">
                  <c:v>116.36</c:v>
                </c:pt>
                <c:pt idx="4">
                  <c:v>97.73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E-447A-97DB-5D6FD9459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117.69</c:v>
                </c:pt>
                <c:pt idx="1">
                  <c:v>116.75</c:v>
                </c:pt>
                <c:pt idx="2">
                  <c:v>115.48</c:v>
                </c:pt>
                <c:pt idx="3">
                  <c:v>109.91</c:v>
                </c:pt>
                <c:pt idx="4">
                  <c:v>111.83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E-447A-97DB-5D6FD9459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14.47</c:v>
                </c:pt>
                <c:pt idx="1">
                  <c:v>12.66</c:v>
                </c:pt>
                <c:pt idx="2">
                  <c:v>12.65</c:v>
                </c:pt>
                <c:pt idx="3">
                  <c:v>13.17</c:v>
                </c:pt>
                <c:pt idx="4">
                  <c:v>15.64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8-4EAF-8F13-CC7772D54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17.07</c:v>
                </c:pt>
                <c:pt idx="1">
                  <c:v>17.22</c:v>
                </c:pt>
                <c:pt idx="2">
                  <c:v>17.440000000000001</c:v>
                </c:pt>
                <c:pt idx="3">
                  <c:v>18.62</c:v>
                </c:pt>
                <c:pt idx="4">
                  <c:v>18.36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58-4EAF-8F13-CC7772D54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46.1</c:v>
                </c:pt>
                <c:pt idx="1">
                  <c:v>45.75</c:v>
                </c:pt>
                <c:pt idx="2">
                  <c:v>45.02</c:v>
                </c:pt>
                <c:pt idx="3">
                  <c:v>43.71</c:v>
                </c:pt>
                <c:pt idx="4">
                  <c:v>43.95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F-413B-BC91-F02FE6D72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57.96</c:v>
                </c:pt>
                <c:pt idx="1">
                  <c:v>56</c:v>
                </c:pt>
                <c:pt idx="2">
                  <c:v>56.81</c:v>
                </c:pt>
                <c:pt idx="3">
                  <c:v>55.65</c:v>
                </c:pt>
                <c:pt idx="4">
                  <c:v>54.73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CF-413B-BC91-F02FE6D72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72.819999999999993</c:v>
                </c:pt>
                <c:pt idx="1">
                  <c:v>72.819999999999993</c:v>
                </c:pt>
                <c:pt idx="2">
                  <c:v>73.569999999999993</c:v>
                </c:pt>
                <c:pt idx="3">
                  <c:v>72.78</c:v>
                </c:pt>
                <c:pt idx="4">
                  <c:v>72.819999999999993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0-450E-B17B-773AE763D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80.540000000000006</c:v>
                </c:pt>
                <c:pt idx="1">
                  <c:v>80.08</c:v>
                </c:pt>
                <c:pt idx="2">
                  <c:v>79.69</c:v>
                </c:pt>
                <c:pt idx="3">
                  <c:v>78.66</c:v>
                </c:pt>
                <c:pt idx="4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B0-450E-B17B-773AE763D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zoomScaleNormal="100" workbookViewId="0">
      <selection activeCell="B6" sqref="B6:KT6"/>
    </sheetView>
  </sheetViews>
  <sheetFormatPr defaultColWidth="2.6328125" defaultRowHeight="13" x14ac:dyDescent="0.2"/>
  <cols>
    <col min="1" max="1" width="1.90625" customWidth="1"/>
    <col min="2" max="2" width="0.81640625" customWidth="1"/>
    <col min="3" max="9" width="0.453125" customWidth="1"/>
    <col min="10" max="10" width="0.81640625" customWidth="1"/>
    <col min="11" max="125" width="0.453125" customWidth="1"/>
    <col min="126" max="126" width="0.81640625" customWidth="1"/>
    <col min="127" max="133" width="0.453125" customWidth="1"/>
    <col min="134" max="134" width="0.81640625" customWidth="1"/>
    <col min="135" max="161" width="0.453125" customWidth="1"/>
    <col min="162" max="162" width="0.81640625" customWidth="1"/>
    <col min="163" max="177" width="0.453125" customWidth="1"/>
    <col min="178" max="178" width="0.81640625" customWidth="1"/>
    <col min="179" max="249" width="0.453125" customWidth="1"/>
    <col min="250" max="250" width="0.81640625" customWidth="1"/>
    <col min="251" max="257" width="0.453125" customWidth="1"/>
    <col min="258" max="258" width="0.81640625" customWidth="1"/>
    <col min="259" max="329" width="0.453125" customWidth="1"/>
    <col min="330" max="330" width="0.81640625" customWidth="1"/>
    <col min="331" max="345" width="0.453125" customWidth="1"/>
    <col min="346" max="346" width="0.81640625" customWidth="1"/>
    <col min="347" max="373" width="0.453125" customWidth="1"/>
    <col min="374" max="374" width="0.81640625" customWidth="1"/>
    <col min="375" max="381" width="0.453125" customWidth="1"/>
    <col min="382" max="382" width="0.81640625" customWidth="1"/>
    <col min="383" max="497" width="0.453125" customWidth="1"/>
    <col min="498" max="498" width="0.81640625" customWidth="1"/>
    <col min="499" max="505" width="0.453125" customWidth="1"/>
    <col min="506" max="506" width="1.90625" customWidth="1"/>
    <col min="507" max="521" width="3.08984375" customWidth="1"/>
    <col min="522" max="522" width="4.453125" bestFit="1" customWidth="1"/>
  </cols>
  <sheetData>
    <row r="1" spans="1:521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2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2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2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2">
      <c r="A5" s="2"/>
      <c r="B5" s="50" t="str">
        <f>データ!H7</f>
        <v>徳島県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2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2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2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253000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大規模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2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111199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2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2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69.5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34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184230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自治体職員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2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2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2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106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2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2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2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2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2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2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2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2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2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2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2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2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2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2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R01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R02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R03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R04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R05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R01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R02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R03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R04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R05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R01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R02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R03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R04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R05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R01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R02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R03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R04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R05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2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106.6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121.46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120.91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116.56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100.14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985.65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995.18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461.65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1325.29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747.45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34.700000000000003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23.29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13.71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8.5500000000000007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5.15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2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119.89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119.93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118.4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113.04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115.02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16.670000000000002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9.4700000000000006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11.03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1.88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1.46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368.36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380.84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424.64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427.23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454.07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227.51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225.72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217.8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216.05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213.13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2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2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2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2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2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2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2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2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2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2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2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2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 x14ac:dyDescent="0.2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2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2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104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2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2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2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2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2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R01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R02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R03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R04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R05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R01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R02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R03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R04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R05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R01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R02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R03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R04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R05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R01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R02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R03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R04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R05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2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105.85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120.98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121.15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116.36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97.73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14.47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12.66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12.65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13.17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15.64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46.1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45.75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45.02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43.71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43.95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72.819999999999993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72.819999999999993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73.569999999999993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72.78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72.819999999999993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2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117.69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116.75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115.48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109.91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111.83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17.07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17.22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17.440000000000001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18.62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18.36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57.96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56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56.81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55.65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54.73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80.540000000000006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80.08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79.69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78.66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80.2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2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2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2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2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2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2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2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2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2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2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2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105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2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2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2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2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2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2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2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2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2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2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2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6"/>
      <c r="Y79" s="137" t="str">
        <f>データ!$B$10</f>
        <v>R01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R02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R03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R04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R05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35"/>
      <c r="FY79" s="135"/>
      <c r="FZ79" s="135"/>
      <c r="GA79" s="135"/>
      <c r="GB79" s="135"/>
      <c r="GC79" s="135"/>
      <c r="GD79" s="135"/>
      <c r="GE79" s="135"/>
      <c r="GF79" s="135"/>
      <c r="GG79" s="135"/>
      <c r="GH79" s="135"/>
      <c r="GI79" s="135"/>
      <c r="GJ79" s="136"/>
      <c r="GK79" s="137" t="str">
        <f>データ!$B$10</f>
        <v>R01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R02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R03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R04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R05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35"/>
      <c r="MK79" s="135"/>
      <c r="ML79" s="135"/>
      <c r="MM79" s="135"/>
      <c r="MN79" s="135"/>
      <c r="MO79" s="135"/>
      <c r="MP79" s="135"/>
      <c r="MQ79" s="135"/>
      <c r="MR79" s="135"/>
      <c r="MS79" s="135"/>
      <c r="MT79" s="135"/>
      <c r="MU79" s="135"/>
      <c r="MV79" s="136"/>
      <c r="MW79" s="137" t="str">
        <f>データ!$B$10</f>
        <v>R01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R02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R03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R04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R05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2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0" t="s">
        <v>23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1">
        <f>データ!DD6</f>
        <v>56.98</v>
      </c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>
        <f>データ!DE6</f>
        <v>56.01</v>
      </c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>
        <f>データ!DF6</f>
        <v>57.03</v>
      </c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>
        <f>データ!DG6</f>
        <v>59.04</v>
      </c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>
        <f>データ!DH6</f>
        <v>57.35</v>
      </c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0" t="s">
        <v>23</v>
      </c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1">
        <f>データ!DO6</f>
        <v>56.54</v>
      </c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>
        <f>データ!DP6</f>
        <v>56.54</v>
      </c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>
        <f>データ!DQ6</f>
        <v>56.54</v>
      </c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  <c r="JF80" s="141"/>
      <c r="JG80" s="141"/>
      <c r="JH80" s="141"/>
      <c r="JI80" s="141"/>
      <c r="JJ80" s="141"/>
      <c r="JK80" s="141"/>
      <c r="JL80" s="141"/>
      <c r="JM80" s="141"/>
      <c r="JN80" s="141">
        <f>データ!DR6</f>
        <v>56.54</v>
      </c>
      <c r="JO80" s="141"/>
      <c r="JP80" s="141"/>
      <c r="JQ80" s="141"/>
      <c r="JR80" s="141"/>
      <c r="JS80" s="141"/>
      <c r="JT80" s="141"/>
      <c r="JU80" s="141"/>
      <c r="JV80" s="141"/>
      <c r="JW80" s="141"/>
      <c r="JX80" s="141"/>
      <c r="JY80" s="141"/>
      <c r="JZ80" s="141"/>
      <c r="KA80" s="141"/>
      <c r="KB80" s="141"/>
      <c r="KC80" s="141"/>
      <c r="KD80" s="141"/>
      <c r="KE80" s="141"/>
      <c r="KF80" s="141"/>
      <c r="KG80" s="141"/>
      <c r="KH80" s="141"/>
      <c r="KI80" s="141"/>
      <c r="KJ80" s="141"/>
      <c r="KK80" s="141"/>
      <c r="KL80" s="141"/>
      <c r="KM80" s="141"/>
      <c r="KN80" s="141"/>
      <c r="KO80" s="141">
        <f>データ!DS6</f>
        <v>55.23</v>
      </c>
      <c r="KP80" s="141"/>
      <c r="KQ80" s="141"/>
      <c r="KR80" s="141"/>
      <c r="KS80" s="141"/>
      <c r="KT80" s="141"/>
      <c r="KU80" s="141"/>
      <c r="KV80" s="141"/>
      <c r="KW80" s="141"/>
      <c r="KX80" s="141"/>
      <c r="KY80" s="141"/>
      <c r="KZ80" s="141"/>
      <c r="LA80" s="141"/>
      <c r="LB80" s="141"/>
      <c r="LC80" s="141"/>
      <c r="LD80" s="141"/>
      <c r="LE80" s="141"/>
      <c r="LF80" s="141"/>
      <c r="LG80" s="141"/>
      <c r="LH80" s="141"/>
      <c r="LI80" s="141"/>
      <c r="LJ80" s="141"/>
      <c r="LK80" s="141"/>
      <c r="LL80" s="141"/>
      <c r="LM80" s="141"/>
      <c r="LN80" s="141"/>
      <c r="LO80" s="141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0" t="s">
        <v>23</v>
      </c>
      <c r="MK80" s="140"/>
      <c r="ML80" s="140"/>
      <c r="MM80" s="140"/>
      <c r="MN80" s="140"/>
      <c r="MO80" s="140"/>
      <c r="MP80" s="140"/>
      <c r="MQ80" s="140"/>
      <c r="MR80" s="140"/>
      <c r="MS80" s="140"/>
      <c r="MT80" s="140"/>
      <c r="MU80" s="140"/>
      <c r="MV80" s="140"/>
      <c r="MW80" s="141">
        <f>データ!DZ6</f>
        <v>1.54</v>
      </c>
      <c r="MX80" s="141"/>
      <c r="MY80" s="141"/>
      <c r="MZ80" s="141"/>
      <c r="NA80" s="141"/>
      <c r="NB80" s="141"/>
      <c r="NC80" s="141"/>
      <c r="ND80" s="141"/>
      <c r="NE80" s="141"/>
      <c r="NF80" s="141"/>
      <c r="NG80" s="141"/>
      <c r="NH80" s="141"/>
      <c r="NI80" s="141"/>
      <c r="NJ80" s="141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1">
        <f>データ!EA6</f>
        <v>2.46</v>
      </c>
      <c r="NY80" s="141"/>
      <c r="NZ80" s="141"/>
      <c r="OA80" s="141"/>
      <c r="OB80" s="141"/>
      <c r="OC80" s="141"/>
      <c r="OD80" s="141"/>
      <c r="OE80" s="141"/>
      <c r="OF80" s="141"/>
      <c r="OG80" s="141"/>
      <c r="OH80" s="141"/>
      <c r="OI80" s="141"/>
      <c r="OJ80" s="141"/>
      <c r="OK80" s="141"/>
      <c r="OL80" s="141"/>
      <c r="OM80" s="141"/>
      <c r="ON80" s="141"/>
      <c r="OO80" s="141"/>
      <c r="OP80" s="141"/>
      <c r="OQ80" s="141"/>
      <c r="OR80" s="141"/>
      <c r="OS80" s="141"/>
      <c r="OT80" s="141"/>
      <c r="OU80" s="141"/>
      <c r="OV80" s="141"/>
      <c r="OW80" s="141"/>
      <c r="OX80" s="141"/>
      <c r="OY80" s="141">
        <f>データ!EB6</f>
        <v>0</v>
      </c>
      <c r="OZ80" s="141"/>
      <c r="PA80" s="141"/>
      <c r="PB80" s="141"/>
      <c r="PC80" s="141"/>
      <c r="PD80" s="141"/>
      <c r="PE80" s="141"/>
      <c r="PF80" s="141"/>
      <c r="PG80" s="141"/>
      <c r="PH80" s="141"/>
      <c r="PI80" s="141"/>
      <c r="PJ80" s="141"/>
      <c r="PK80" s="141"/>
      <c r="PL80" s="141"/>
      <c r="PM80" s="141"/>
      <c r="PN80" s="141"/>
      <c r="PO80" s="141"/>
      <c r="PP80" s="141"/>
      <c r="PQ80" s="141"/>
      <c r="PR80" s="141"/>
      <c r="PS80" s="141"/>
      <c r="PT80" s="141"/>
      <c r="PU80" s="141"/>
      <c r="PV80" s="141"/>
      <c r="PW80" s="141"/>
      <c r="PX80" s="141"/>
      <c r="PY80" s="141"/>
      <c r="PZ80" s="141">
        <f>データ!EC6</f>
        <v>0</v>
      </c>
      <c r="QA80" s="141"/>
      <c r="QB80" s="141"/>
      <c r="QC80" s="141"/>
      <c r="QD80" s="141"/>
      <c r="QE80" s="141"/>
      <c r="QF80" s="141"/>
      <c r="QG80" s="141"/>
      <c r="QH80" s="141"/>
      <c r="QI80" s="141"/>
      <c r="QJ80" s="141"/>
      <c r="QK80" s="141"/>
      <c r="QL80" s="141"/>
      <c r="QM80" s="141"/>
      <c r="QN80" s="141"/>
      <c r="QO80" s="141"/>
      <c r="QP80" s="141"/>
      <c r="QQ80" s="141"/>
      <c r="QR80" s="141"/>
      <c r="QS80" s="141"/>
      <c r="QT80" s="141"/>
      <c r="QU80" s="141"/>
      <c r="QV80" s="141"/>
      <c r="QW80" s="141"/>
      <c r="QX80" s="141"/>
      <c r="QY80" s="141"/>
      <c r="QZ80" s="141"/>
      <c r="RA80" s="141">
        <f>データ!ED6</f>
        <v>1.47</v>
      </c>
      <c r="RB80" s="141"/>
      <c r="RC80" s="141"/>
      <c r="RD80" s="141"/>
      <c r="RE80" s="141"/>
      <c r="RF80" s="141"/>
      <c r="RG80" s="141"/>
      <c r="RH80" s="141"/>
      <c r="RI80" s="141"/>
      <c r="RJ80" s="141"/>
      <c r="RK80" s="141"/>
      <c r="RL80" s="141"/>
      <c r="RM80" s="141"/>
      <c r="RN80" s="141"/>
      <c r="RO80" s="141"/>
      <c r="RP80" s="141"/>
      <c r="RQ80" s="141"/>
      <c r="RR80" s="141"/>
      <c r="RS80" s="141"/>
      <c r="RT80" s="141"/>
      <c r="RU80" s="141"/>
      <c r="RV80" s="141"/>
      <c r="RW80" s="141"/>
      <c r="RX80" s="141"/>
      <c r="RY80" s="141"/>
      <c r="RZ80" s="141"/>
      <c r="SA80" s="141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2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0" t="s">
        <v>24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1">
        <f>データ!DI6</f>
        <v>60.09</v>
      </c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>
        <f>データ!DJ6</f>
        <v>60.35</v>
      </c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>
        <f>データ!DK6</f>
        <v>61.07</v>
      </c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>
        <f>データ!DL6</f>
        <v>61.99</v>
      </c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>
        <f>データ!DM6</f>
        <v>62.44</v>
      </c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0" t="s">
        <v>24</v>
      </c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1">
        <f>データ!DT6</f>
        <v>50.93</v>
      </c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>
        <f>データ!DU6</f>
        <v>52.07</v>
      </c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>
        <f>データ!DV6</f>
        <v>50.36</v>
      </c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  <c r="JF81" s="141"/>
      <c r="JG81" s="141"/>
      <c r="JH81" s="141"/>
      <c r="JI81" s="141"/>
      <c r="JJ81" s="141"/>
      <c r="JK81" s="141"/>
      <c r="JL81" s="141"/>
      <c r="JM81" s="141"/>
      <c r="JN81" s="141">
        <f>データ!DW6</f>
        <v>51.48</v>
      </c>
      <c r="JO81" s="141"/>
      <c r="JP81" s="141"/>
      <c r="JQ81" s="141"/>
      <c r="JR81" s="141"/>
      <c r="JS81" s="141"/>
      <c r="JT81" s="141"/>
      <c r="JU81" s="141"/>
      <c r="JV81" s="141"/>
      <c r="JW81" s="141"/>
      <c r="JX81" s="141"/>
      <c r="JY81" s="141"/>
      <c r="JZ81" s="141"/>
      <c r="KA81" s="141"/>
      <c r="KB81" s="141"/>
      <c r="KC81" s="141"/>
      <c r="KD81" s="141"/>
      <c r="KE81" s="141"/>
      <c r="KF81" s="141"/>
      <c r="KG81" s="141"/>
      <c r="KH81" s="141"/>
      <c r="KI81" s="141"/>
      <c r="KJ81" s="141"/>
      <c r="KK81" s="141"/>
      <c r="KL81" s="141"/>
      <c r="KM81" s="141"/>
      <c r="KN81" s="141"/>
      <c r="KO81" s="141">
        <f>データ!DX6</f>
        <v>52.79</v>
      </c>
      <c r="KP81" s="141"/>
      <c r="KQ81" s="141"/>
      <c r="KR81" s="141"/>
      <c r="KS81" s="141"/>
      <c r="KT81" s="141"/>
      <c r="KU81" s="141"/>
      <c r="KV81" s="141"/>
      <c r="KW81" s="141"/>
      <c r="KX81" s="141"/>
      <c r="KY81" s="141"/>
      <c r="KZ81" s="141"/>
      <c r="LA81" s="141"/>
      <c r="LB81" s="141"/>
      <c r="LC81" s="141"/>
      <c r="LD81" s="141"/>
      <c r="LE81" s="141"/>
      <c r="LF81" s="141"/>
      <c r="LG81" s="141"/>
      <c r="LH81" s="141"/>
      <c r="LI81" s="141"/>
      <c r="LJ81" s="141"/>
      <c r="LK81" s="141"/>
      <c r="LL81" s="141"/>
      <c r="LM81" s="141"/>
      <c r="LN81" s="141"/>
      <c r="LO81" s="141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0" t="s">
        <v>24</v>
      </c>
      <c r="MK81" s="140"/>
      <c r="ML81" s="140"/>
      <c r="MM81" s="140"/>
      <c r="MN81" s="140"/>
      <c r="MO81" s="140"/>
      <c r="MP81" s="140"/>
      <c r="MQ81" s="140"/>
      <c r="MR81" s="140"/>
      <c r="MS81" s="140"/>
      <c r="MT81" s="140"/>
      <c r="MU81" s="140"/>
      <c r="MV81" s="140"/>
      <c r="MW81" s="141">
        <f>データ!EE6</f>
        <v>0.22</v>
      </c>
      <c r="MX81" s="141"/>
      <c r="MY81" s="141"/>
      <c r="MZ81" s="141"/>
      <c r="NA81" s="141"/>
      <c r="NB81" s="141"/>
      <c r="NC81" s="141"/>
      <c r="ND81" s="141"/>
      <c r="NE81" s="141"/>
      <c r="NF81" s="141"/>
      <c r="NG81" s="141"/>
      <c r="NH81" s="141"/>
      <c r="NI81" s="141"/>
      <c r="NJ81" s="141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1">
        <f>データ!EF6</f>
        <v>0.5</v>
      </c>
      <c r="NY81" s="141"/>
      <c r="NZ81" s="141"/>
      <c r="OA81" s="141"/>
      <c r="OB81" s="141"/>
      <c r="OC81" s="141"/>
      <c r="OD81" s="141"/>
      <c r="OE81" s="141"/>
      <c r="OF81" s="141"/>
      <c r="OG81" s="141"/>
      <c r="OH81" s="141"/>
      <c r="OI81" s="141"/>
      <c r="OJ81" s="141"/>
      <c r="OK81" s="141"/>
      <c r="OL81" s="141"/>
      <c r="OM81" s="141"/>
      <c r="ON81" s="141"/>
      <c r="OO81" s="141"/>
      <c r="OP81" s="141"/>
      <c r="OQ81" s="141"/>
      <c r="OR81" s="141"/>
      <c r="OS81" s="141"/>
      <c r="OT81" s="141"/>
      <c r="OU81" s="141"/>
      <c r="OV81" s="141"/>
      <c r="OW81" s="141"/>
      <c r="OX81" s="141"/>
      <c r="OY81" s="141">
        <f>データ!EG6</f>
        <v>0.2</v>
      </c>
      <c r="OZ81" s="141"/>
      <c r="PA81" s="141"/>
      <c r="PB81" s="141"/>
      <c r="PC81" s="141"/>
      <c r="PD81" s="141"/>
      <c r="PE81" s="141"/>
      <c r="PF81" s="141"/>
      <c r="PG81" s="141"/>
      <c r="PH81" s="141"/>
      <c r="PI81" s="141"/>
      <c r="PJ81" s="141"/>
      <c r="PK81" s="141"/>
      <c r="PL81" s="141"/>
      <c r="PM81" s="141"/>
      <c r="PN81" s="141"/>
      <c r="PO81" s="141"/>
      <c r="PP81" s="141"/>
      <c r="PQ81" s="141"/>
      <c r="PR81" s="141"/>
      <c r="PS81" s="141"/>
      <c r="PT81" s="141"/>
      <c r="PU81" s="141"/>
      <c r="PV81" s="141"/>
      <c r="PW81" s="141"/>
      <c r="PX81" s="141"/>
      <c r="PY81" s="141"/>
      <c r="PZ81" s="141">
        <f>データ!EH6</f>
        <v>0.24</v>
      </c>
      <c r="QA81" s="141"/>
      <c r="QB81" s="141"/>
      <c r="QC81" s="141"/>
      <c r="QD81" s="141"/>
      <c r="QE81" s="141"/>
      <c r="QF81" s="141"/>
      <c r="QG81" s="141"/>
      <c r="QH81" s="141"/>
      <c r="QI81" s="141"/>
      <c r="QJ81" s="141"/>
      <c r="QK81" s="141"/>
      <c r="QL81" s="141"/>
      <c r="QM81" s="141"/>
      <c r="QN81" s="141"/>
      <c r="QO81" s="141"/>
      <c r="QP81" s="141"/>
      <c r="QQ81" s="141"/>
      <c r="QR81" s="141"/>
      <c r="QS81" s="141"/>
      <c r="QT81" s="141"/>
      <c r="QU81" s="141"/>
      <c r="QV81" s="141"/>
      <c r="QW81" s="141"/>
      <c r="QX81" s="141"/>
      <c r="QY81" s="141"/>
      <c r="QZ81" s="141"/>
      <c r="RA81" s="141">
        <f>データ!EI6</f>
        <v>0.31</v>
      </c>
      <c r="RB81" s="141"/>
      <c r="RC81" s="141"/>
      <c r="RD81" s="141"/>
      <c r="RE81" s="141"/>
      <c r="RF81" s="141"/>
      <c r="RG81" s="141"/>
      <c r="RH81" s="141"/>
      <c r="RI81" s="141"/>
      <c r="RJ81" s="141"/>
      <c r="RK81" s="141"/>
      <c r="RL81" s="141"/>
      <c r="RM81" s="141"/>
      <c r="RN81" s="141"/>
      <c r="RO81" s="141"/>
      <c r="RP81" s="141"/>
      <c r="RQ81" s="141"/>
      <c r="RR81" s="141"/>
      <c r="RS81" s="141"/>
      <c r="RT81" s="141"/>
      <c r="RU81" s="141"/>
      <c r="RV81" s="141"/>
      <c r="RW81" s="141"/>
      <c r="RX81" s="141"/>
      <c r="RY81" s="141"/>
      <c r="RZ81" s="141"/>
      <c r="SA81" s="141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2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2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2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2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2">
      <c r="C86" s="25"/>
      <c r="BM86" s="25"/>
      <c r="DV86" s="25"/>
      <c r="GF86" s="25"/>
      <c r="IO86" s="25"/>
      <c r="LK86" s="25"/>
      <c r="NT86" s="25"/>
      <c r="QD86" s="25"/>
    </row>
    <row r="87" spans="1:52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2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2">
      <c r="A89" s="26"/>
      <c r="B89" s="26"/>
      <c r="C89" s="142" t="s">
        <v>29</v>
      </c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 t="s">
        <v>30</v>
      </c>
      <c r="AE89" s="142"/>
      <c r="AF89" s="142"/>
      <c r="AG89" s="142"/>
      <c r="AH89" s="142"/>
      <c r="AI89" s="142"/>
      <c r="AJ89" s="142"/>
      <c r="AK89" s="142"/>
      <c r="AL89" s="142"/>
      <c r="AM89" s="142"/>
      <c r="AN89" s="142"/>
      <c r="AO89" s="142"/>
      <c r="AP89" s="142"/>
      <c r="AQ89" s="142"/>
      <c r="AR89" s="142"/>
      <c r="AS89" s="142"/>
      <c r="AT89" s="142"/>
      <c r="AU89" s="142"/>
      <c r="AV89" s="142"/>
      <c r="AW89" s="142"/>
      <c r="AX89" s="142"/>
      <c r="AY89" s="142"/>
      <c r="AZ89" s="142"/>
      <c r="BA89" s="142"/>
      <c r="BB89" s="142"/>
      <c r="BC89" s="142"/>
      <c r="BD89" s="142"/>
      <c r="BE89" s="142" t="s">
        <v>31</v>
      </c>
      <c r="BF89" s="142"/>
      <c r="BG89" s="142"/>
      <c r="BH89" s="142"/>
      <c r="BI89" s="142"/>
      <c r="BJ89" s="142"/>
      <c r="BK89" s="142"/>
      <c r="BL89" s="142"/>
      <c r="BM89" s="142"/>
      <c r="BN89" s="142"/>
      <c r="BO89" s="142"/>
      <c r="BP89" s="142"/>
      <c r="BQ89" s="142"/>
      <c r="BR89" s="142"/>
      <c r="BS89" s="142"/>
      <c r="BT89" s="142"/>
      <c r="BU89" s="142"/>
      <c r="BV89" s="142"/>
      <c r="BW89" s="142"/>
      <c r="BX89" s="142"/>
      <c r="BY89" s="142"/>
      <c r="BZ89" s="142"/>
      <c r="CA89" s="142"/>
      <c r="CB89" s="142"/>
      <c r="CC89" s="142"/>
      <c r="CD89" s="142"/>
      <c r="CE89" s="142"/>
      <c r="CF89" s="142" t="s">
        <v>32</v>
      </c>
      <c r="CG89" s="142"/>
      <c r="CH89" s="142"/>
      <c r="CI89" s="142"/>
      <c r="CJ89" s="142"/>
      <c r="CK89" s="142"/>
      <c r="CL89" s="142"/>
      <c r="CM89" s="142"/>
      <c r="CN89" s="142"/>
      <c r="CO89" s="142"/>
      <c r="CP89" s="142"/>
      <c r="CQ89" s="142"/>
      <c r="CR89" s="142"/>
      <c r="CS89" s="142"/>
      <c r="CT89" s="142"/>
      <c r="CU89" s="142"/>
      <c r="CV89" s="142"/>
      <c r="CW89" s="142"/>
      <c r="CX89" s="142"/>
      <c r="CY89" s="142"/>
      <c r="CZ89" s="142"/>
      <c r="DA89" s="142"/>
      <c r="DB89" s="142"/>
      <c r="DC89" s="142"/>
      <c r="DD89" s="142"/>
      <c r="DE89" s="142"/>
      <c r="DF89" s="142"/>
      <c r="DG89" s="142" t="s">
        <v>33</v>
      </c>
      <c r="DH89" s="142"/>
      <c r="DI89" s="142"/>
      <c r="DJ89" s="142"/>
      <c r="DK89" s="142"/>
      <c r="DL89" s="142"/>
      <c r="DM89" s="142"/>
      <c r="DN89" s="142"/>
      <c r="DO89" s="142"/>
      <c r="DP89" s="142"/>
      <c r="DQ89" s="142"/>
      <c r="DR89" s="142"/>
      <c r="DS89" s="142"/>
      <c r="DT89" s="142"/>
      <c r="DU89" s="142"/>
      <c r="DV89" s="142"/>
      <c r="DW89" s="142"/>
      <c r="DX89" s="142"/>
      <c r="DY89" s="142"/>
      <c r="DZ89" s="142"/>
      <c r="EA89" s="142"/>
      <c r="EB89" s="142"/>
      <c r="EC89" s="142"/>
      <c r="ED89" s="142"/>
      <c r="EE89" s="142"/>
      <c r="EF89" s="142"/>
      <c r="EG89" s="142"/>
      <c r="EH89" s="142" t="s">
        <v>34</v>
      </c>
      <c r="EI89" s="142"/>
      <c r="EJ89" s="142"/>
      <c r="EK89" s="142"/>
      <c r="EL89" s="142"/>
      <c r="EM89" s="142"/>
      <c r="EN89" s="142"/>
      <c r="EO89" s="142"/>
      <c r="EP89" s="142"/>
      <c r="EQ89" s="142"/>
      <c r="ER89" s="142"/>
      <c r="ES89" s="142"/>
      <c r="ET89" s="142"/>
      <c r="EU89" s="142"/>
      <c r="EV89" s="142"/>
      <c r="EW89" s="142"/>
      <c r="EX89" s="142"/>
      <c r="EY89" s="142"/>
      <c r="EZ89" s="142"/>
      <c r="FA89" s="142"/>
      <c r="FB89" s="142"/>
      <c r="FC89" s="142"/>
      <c r="FD89" s="142"/>
      <c r="FE89" s="142"/>
      <c r="FF89" s="142"/>
      <c r="FG89" s="142"/>
      <c r="FH89" s="142"/>
      <c r="FI89" s="142" t="s">
        <v>35</v>
      </c>
      <c r="FJ89" s="142"/>
      <c r="FK89" s="142"/>
      <c r="FL89" s="142"/>
      <c r="FM89" s="142"/>
      <c r="FN89" s="142"/>
      <c r="FO89" s="142"/>
      <c r="FP89" s="142"/>
      <c r="FQ89" s="142"/>
      <c r="FR89" s="142"/>
      <c r="FS89" s="142"/>
      <c r="FT89" s="142"/>
      <c r="FU89" s="142"/>
      <c r="FV89" s="142"/>
      <c r="FW89" s="142"/>
      <c r="FX89" s="142"/>
      <c r="FY89" s="142"/>
      <c r="FZ89" s="142"/>
      <c r="GA89" s="142"/>
      <c r="GB89" s="142"/>
      <c r="GC89" s="142"/>
      <c r="GD89" s="142"/>
      <c r="GE89" s="142"/>
      <c r="GF89" s="142"/>
      <c r="GG89" s="142"/>
      <c r="GH89" s="142"/>
      <c r="GI89" s="142"/>
      <c r="GJ89" s="142" t="s">
        <v>36</v>
      </c>
      <c r="GK89" s="142"/>
      <c r="GL89" s="142"/>
      <c r="GM89" s="142"/>
      <c r="GN89" s="142"/>
      <c r="GO89" s="142"/>
      <c r="GP89" s="142"/>
      <c r="GQ89" s="142"/>
      <c r="GR89" s="142"/>
      <c r="GS89" s="142"/>
      <c r="GT89" s="142"/>
      <c r="GU89" s="142"/>
      <c r="GV89" s="142"/>
      <c r="GW89" s="142"/>
      <c r="GX89" s="142"/>
      <c r="GY89" s="142"/>
      <c r="GZ89" s="142"/>
      <c r="HA89" s="142"/>
      <c r="HB89" s="142"/>
      <c r="HC89" s="142"/>
      <c r="HD89" s="142"/>
      <c r="HE89" s="142"/>
      <c r="HF89" s="142"/>
      <c r="HG89" s="142"/>
      <c r="HH89" s="142"/>
      <c r="HI89" s="142"/>
      <c r="HJ89" s="142"/>
      <c r="HK89" s="142" t="s">
        <v>29</v>
      </c>
      <c r="HL89" s="142"/>
      <c r="HM89" s="142"/>
      <c r="HN89" s="142"/>
      <c r="HO89" s="142"/>
      <c r="HP89" s="142"/>
      <c r="HQ89" s="142"/>
      <c r="HR89" s="142"/>
      <c r="HS89" s="142"/>
      <c r="HT89" s="142"/>
      <c r="HU89" s="142"/>
      <c r="HV89" s="142"/>
      <c r="HW89" s="142"/>
      <c r="HX89" s="142"/>
      <c r="HY89" s="142"/>
      <c r="HZ89" s="142"/>
      <c r="IA89" s="142"/>
      <c r="IB89" s="142"/>
      <c r="IC89" s="142"/>
      <c r="ID89" s="142"/>
      <c r="IE89" s="142"/>
      <c r="IF89" s="142"/>
      <c r="IG89" s="142"/>
      <c r="IH89" s="142"/>
      <c r="II89" s="142"/>
      <c r="IJ89" s="142"/>
      <c r="IK89" s="142"/>
      <c r="IL89" s="142" t="s">
        <v>30</v>
      </c>
      <c r="IM89" s="142"/>
      <c r="IN89" s="142"/>
      <c r="IO89" s="142"/>
      <c r="IP89" s="142"/>
      <c r="IQ89" s="142"/>
      <c r="IR89" s="142"/>
      <c r="IS89" s="142"/>
      <c r="IT89" s="142"/>
      <c r="IU89" s="142"/>
      <c r="IV89" s="142"/>
      <c r="IW89" s="142"/>
      <c r="IX89" s="142"/>
      <c r="IY89" s="142"/>
      <c r="IZ89" s="142"/>
      <c r="JA89" s="142"/>
      <c r="JB89" s="142"/>
      <c r="JC89" s="142"/>
      <c r="JD89" s="142"/>
      <c r="JE89" s="142"/>
      <c r="JF89" s="142"/>
      <c r="JG89" s="142"/>
      <c r="JH89" s="142"/>
      <c r="JI89" s="142"/>
      <c r="JJ89" s="142"/>
      <c r="JK89" s="142"/>
      <c r="JL89" s="142"/>
      <c r="JM89" s="142" t="s">
        <v>31</v>
      </c>
      <c r="JN89" s="142"/>
      <c r="JO89" s="142"/>
      <c r="JP89" s="142"/>
      <c r="JQ89" s="142"/>
      <c r="JR89" s="142"/>
      <c r="JS89" s="142"/>
      <c r="JT89" s="142"/>
      <c r="JU89" s="142"/>
      <c r="JV89" s="142"/>
      <c r="JW89" s="142"/>
      <c r="JX89" s="142"/>
      <c r="JY89" s="142"/>
      <c r="JZ89" s="142"/>
      <c r="KA89" s="142"/>
      <c r="KB89" s="142"/>
      <c r="KC89" s="142"/>
      <c r="KD89" s="142"/>
      <c r="KE89" s="142"/>
      <c r="KF89" s="142"/>
      <c r="KG89" s="142"/>
      <c r="KH89" s="142"/>
      <c r="KI89" s="142"/>
      <c r="KJ89" s="142"/>
      <c r="KK89" s="142"/>
      <c r="KL89" s="142"/>
      <c r="KM89" s="142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2">
      <c r="A90" s="26"/>
      <c r="B90" s="26"/>
      <c r="C90" s="143" t="str">
        <f>データ!AD6</f>
        <v>【114.39】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 t="str">
        <f>データ!AO6</f>
        <v>【23.61】</v>
      </c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  <c r="AR90" s="143"/>
      <c r="AS90" s="143"/>
      <c r="AT90" s="143"/>
      <c r="AU90" s="143"/>
      <c r="AV90" s="143"/>
      <c r="AW90" s="143"/>
      <c r="AX90" s="143"/>
      <c r="AY90" s="143"/>
      <c r="AZ90" s="143"/>
      <c r="BA90" s="143"/>
      <c r="BB90" s="143"/>
      <c r="BC90" s="143"/>
      <c r="BD90" s="143"/>
      <c r="BE90" s="143" t="str">
        <f>データ!AZ6</f>
        <v>【494.95】</v>
      </c>
      <c r="BF90" s="143"/>
      <c r="BG90" s="143"/>
      <c r="BH90" s="143"/>
      <c r="BI90" s="143"/>
      <c r="BJ90" s="143"/>
      <c r="BK90" s="143"/>
      <c r="BL90" s="143"/>
      <c r="BM90" s="143"/>
      <c r="BN90" s="143"/>
      <c r="BO90" s="143"/>
      <c r="BP90" s="143"/>
      <c r="BQ90" s="143"/>
      <c r="BR90" s="143"/>
      <c r="BS90" s="143"/>
      <c r="BT90" s="143"/>
      <c r="BU90" s="143"/>
      <c r="BV90" s="143"/>
      <c r="BW90" s="143"/>
      <c r="BX90" s="143"/>
      <c r="BY90" s="143"/>
      <c r="BZ90" s="143"/>
      <c r="CA90" s="143"/>
      <c r="CB90" s="143"/>
      <c r="CC90" s="143"/>
      <c r="CD90" s="143"/>
      <c r="CE90" s="143"/>
      <c r="CF90" s="143" t="str">
        <f>データ!BK6</f>
        <v>【229.84】</v>
      </c>
      <c r="CG90" s="143"/>
      <c r="CH90" s="143"/>
      <c r="CI90" s="143"/>
      <c r="CJ90" s="143"/>
      <c r="CK90" s="143"/>
      <c r="CL90" s="143"/>
      <c r="CM90" s="143"/>
      <c r="CN90" s="143"/>
      <c r="CO90" s="143"/>
      <c r="CP90" s="143"/>
      <c r="CQ90" s="143"/>
      <c r="CR90" s="143"/>
      <c r="CS90" s="143"/>
      <c r="CT90" s="143"/>
      <c r="CU90" s="143"/>
      <c r="CV90" s="143"/>
      <c r="CW90" s="143"/>
      <c r="CX90" s="143"/>
      <c r="CY90" s="143"/>
      <c r="CZ90" s="143"/>
      <c r="DA90" s="143"/>
      <c r="DB90" s="143"/>
      <c r="DC90" s="143"/>
      <c r="DD90" s="143"/>
      <c r="DE90" s="143"/>
      <c r="DF90" s="143"/>
      <c r="DG90" s="143" t="str">
        <f>データ!BV6</f>
        <v>【110.13】</v>
      </c>
      <c r="DH90" s="143"/>
      <c r="DI90" s="143"/>
      <c r="DJ90" s="143"/>
      <c r="DK90" s="143"/>
      <c r="DL90" s="143"/>
      <c r="DM90" s="143"/>
      <c r="DN90" s="143"/>
      <c r="DO90" s="143"/>
      <c r="DP90" s="143"/>
      <c r="DQ90" s="143"/>
      <c r="DR90" s="143"/>
      <c r="DS90" s="143"/>
      <c r="DT90" s="143"/>
      <c r="DU90" s="143"/>
      <c r="DV90" s="143"/>
      <c r="DW90" s="143"/>
      <c r="DX90" s="143"/>
      <c r="DY90" s="143"/>
      <c r="DZ90" s="143"/>
      <c r="EA90" s="143"/>
      <c r="EB90" s="143"/>
      <c r="EC90" s="143"/>
      <c r="ED90" s="143"/>
      <c r="EE90" s="143"/>
      <c r="EF90" s="143"/>
      <c r="EG90" s="143"/>
      <c r="EH90" s="143" t="str">
        <f>データ!CG6</f>
        <v>【19.72】</v>
      </c>
      <c r="EI90" s="143"/>
      <c r="EJ90" s="143"/>
      <c r="EK90" s="143"/>
      <c r="EL90" s="143"/>
      <c r="EM90" s="143"/>
      <c r="EN90" s="143"/>
      <c r="EO90" s="143"/>
      <c r="EP90" s="143"/>
      <c r="EQ90" s="143"/>
      <c r="ER90" s="143"/>
      <c r="ES90" s="143"/>
      <c r="ET90" s="143"/>
      <c r="EU90" s="143"/>
      <c r="EV90" s="143"/>
      <c r="EW90" s="143"/>
      <c r="EX90" s="143"/>
      <c r="EY90" s="143"/>
      <c r="EZ90" s="143"/>
      <c r="FA90" s="143"/>
      <c r="FB90" s="143"/>
      <c r="FC90" s="143"/>
      <c r="FD90" s="143"/>
      <c r="FE90" s="143"/>
      <c r="FF90" s="143"/>
      <c r="FG90" s="143"/>
      <c r="FH90" s="143"/>
      <c r="FI90" s="143" t="str">
        <f>データ!CR6</f>
        <v>【52.61】</v>
      </c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3" t="str">
        <f>データ!DC6</f>
        <v>【77.52】</v>
      </c>
      <c r="GK90" s="144"/>
      <c r="GL90" s="144"/>
      <c r="GM90" s="144"/>
      <c r="GN90" s="144"/>
      <c r="GO90" s="144"/>
      <c r="GP90" s="144"/>
      <c r="GQ90" s="144"/>
      <c r="GR90" s="144"/>
      <c r="GS90" s="144"/>
      <c r="GT90" s="144"/>
      <c r="GU90" s="144"/>
      <c r="GV90" s="144"/>
      <c r="GW90" s="144"/>
      <c r="GX90" s="144"/>
      <c r="GY90" s="144"/>
      <c r="GZ90" s="144"/>
      <c r="HA90" s="144"/>
      <c r="HB90" s="144"/>
      <c r="HC90" s="144"/>
      <c r="HD90" s="144"/>
      <c r="HE90" s="144"/>
      <c r="HF90" s="144"/>
      <c r="HG90" s="144"/>
      <c r="HH90" s="144"/>
      <c r="HI90" s="144"/>
      <c r="HJ90" s="144"/>
      <c r="HK90" s="143" t="str">
        <f>データ!DN6</f>
        <v>【61.16】</v>
      </c>
      <c r="HL90" s="144"/>
      <c r="HM90" s="144"/>
      <c r="HN90" s="144"/>
      <c r="HO90" s="144"/>
      <c r="HP90" s="144"/>
      <c r="HQ90" s="144"/>
      <c r="HR90" s="144"/>
      <c r="HS90" s="144"/>
      <c r="HT90" s="144"/>
      <c r="HU90" s="144"/>
      <c r="HV90" s="144"/>
      <c r="HW90" s="144"/>
      <c r="HX90" s="144"/>
      <c r="HY90" s="144"/>
      <c r="HZ90" s="144"/>
      <c r="IA90" s="144"/>
      <c r="IB90" s="144"/>
      <c r="IC90" s="144"/>
      <c r="ID90" s="144"/>
      <c r="IE90" s="144"/>
      <c r="IF90" s="144"/>
      <c r="IG90" s="144"/>
      <c r="IH90" s="144"/>
      <c r="II90" s="144"/>
      <c r="IJ90" s="144"/>
      <c r="IK90" s="144"/>
      <c r="IL90" s="143" t="str">
        <f>データ!DY6</f>
        <v>【49.95】</v>
      </c>
      <c r="IM90" s="144"/>
      <c r="IN90" s="144"/>
      <c r="IO90" s="144"/>
      <c r="IP90" s="144"/>
      <c r="IQ90" s="144"/>
      <c r="IR90" s="144"/>
      <c r="IS90" s="144"/>
      <c r="IT90" s="144"/>
      <c r="IU90" s="144"/>
      <c r="IV90" s="144"/>
      <c r="IW90" s="144"/>
      <c r="IX90" s="144"/>
      <c r="IY90" s="144"/>
      <c r="IZ90" s="144"/>
      <c r="JA90" s="144"/>
      <c r="JB90" s="144"/>
      <c r="JC90" s="144"/>
      <c r="JD90" s="144"/>
      <c r="JE90" s="144"/>
      <c r="JF90" s="144"/>
      <c r="JG90" s="144"/>
      <c r="JH90" s="144"/>
      <c r="JI90" s="144"/>
      <c r="JJ90" s="144"/>
      <c r="JK90" s="144"/>
      <c r="JL90" s="144"/>
      <c r="JM90" s="143" t="str">
        <f>データ!EJ6</f>
        <v>【0.32】</v>
      </c>
      <c r="JN90" s="144"/>
      <c r="JO90" s="144"/>
      <c r="JP90" s="144"/>
      <c r="JQ90" s="144"/>
      <c r="JR90" s="144"/>
      <c r="JS90" s="144"/>
      <c r="JT90" s="144"/>
      <c r="JU90" s="144"/>
      <c r="JV90" s="144"/>
      <c r="JW90" s="144"/>
      <c r="JX90" s="144"/>
      <c r="JY90" s="144"/>
      <c r="JZ90" s="144"/>
      <c r="KA90" s="144"/>
      <c r="KB90" s="144"/>
      <c r="KC90" s="144"/>
      <c r="KD90" s="144"/>
      <c r="KE90" s="144"/>
      <c r="KF90" s="144"/>
      <c r="KG90" s="144"/>
      <c r="KH90" s="144"/>
      <c r="KI90" s="144"/>
      <c r="KJ90" s="144"/>
      <c r="KK90" s="144"/>
      <c r="KL90" s="144"/>
      <c r="KM90" s="14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f8KlzUB36hB3cHXIZj/4p85jasNkQz+93pH80f8b7xbEtshXifFhvsfGwplG8knGQ9f9AevhePgypLSSM+zD8Q==" saltValue="F6YrU7vJ/Ggo4ijmFZWwxw==" spinCount="100000" sheet="1" objects="1" scenarios="1" formatCells="0" formatColumns="0" formatRows="0"/>
  <mergeCells count="289"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3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" x14ac:dyDescent="0.2"/>
  <cols>
    <col min="1" max="1" width="22.81640625" bestFit="1" customWidth="1"/>
    <col min="2" max="7" width="11.90625" customWidth="1"/>
    <col min="8" max="8" width="16.1796875" bestFit="1" customWidth="1"/>
    <col min="9" max="140" width="11.90625" customWidth="1"/>
  </cols>
  <sheetData>
    <row r="1" spans="1:140" x14ac:dyDescent="0.2">
      <c r="A1" t="s">
        <v>37</v>
      </c>
    </row>
    <row r="2" spans="1:140" x14ac:dyDescent="0.2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2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2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2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2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106.6</v>
      </c>
      <c r="U6" s="35">
        <f>U7</f>
        <v>121.46</v>
      </c>
      <c r="V6" s="35">
        <f>V7</f>
        <v>120.91</v>
      </c>
      <c r="W6" s="35">
        <f>W7</f>
        <v>116.56</v>
      </c>
      <c r="X6" s="35">
        <f t="shared" si="3"/>
        <v>100.14</v>
      </c>
      <c r="Y6" s="35">
        <f t="shared" si="3"/>
        <v>119.89</v>
      </c>
      <c r="Z6" s="35">
        <f t="shared" si="3"/>
        <v>119.93</v>
      </c>
      <c r="AA6" s="35">
        <f t="shared" si="3"/>
        <v>118.4</v>
      </c>
      <c r="AB6" s="35">
        <f t="shared" si="3"/>
        <v>113.04</v>
      </c>
      <c r="AC6" s="35">
        <f t="shared" si="3"/>
        <v>115.02</v>
      </c>
      <c r="AD6" s="33" t="str">
        <f>IF(AD7="-","【-】","【"&amp;SUBSTITUTE(TEXT(AD7,"#,##0.00"),"-","△")&amp;"】")</f>
        <v>【114.39】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16.670000000000002</v>
      </c>
      <c r="AK6" s="35">
        <f t="shared" si="3"/>
        <v>9.4700000000000006</v>
      </c>
      <c r="AL6" s="35">
        <f t="shared" si="3"/>
        <v>11.03</v>
      </c>
      <c r="AM6" s="35">
        <f t="shared" si="3"/>
        <v>1.88</v>
      </c>
      <c r="AN6" s="35">
        <f t="shared" si="3"/>
        <v>1.46</v>
      </c>
      <c r="AO6" s="33" t="str">
        <f>IF(AO7="-","【-】","【"&amp;SUBSTITUTE(TEXT(AO7,"#,##0.00"),"-","△")&amp;"】")</f>
        <v>【23.61】</v>
      </c>
      <c r="AP6" s="35">
        <f t="shared" si="3"/>
        <v>985.65</v>
      </c>
      <c r="AQ6" s="35">
        <f>AQ7</f>
        <v>995.18</v>
      </c>
      <c r="AR6" s="35">
        <f>AR7</f>
        <v>461.65</v>
      </c>
      <c r="AS6" s="35">
        <f>AS7</f>
        <v>1325.29</v>
      </c>
      <c r="AT6" s="35">
        <f t="shared" si="3"/>
        <v>747.45</v>
      </c>
      <c r="AU6" s="35">
        <f t="shared" si="3"/>
        <v>368.36</v>
      </c>
      <c r="AV6" s="35">
        <f t="shared" si="3"/>
        <v>380.84</v>
      </c>
      <c r="AW6" s="35">
        <f t="shared" si="3"/>
        <v>424.64</v>
      </c>
      <c r="AX6" s="35">
        <f t="shared" si="3"/>
        <v>427.23</v>
      </c>
      <c r="AY6" s="35">
        <f t="shared" si="3"/>
        <v>454.07</v>
      </c>
      <c r="AZ6" s="33" t="str">
        <f>IF(AZ7="-","【-】","【"&amp;SUBSTITUTE(TEXT(AZ7,"#,##0.00"),"-","△")&amp;"】")</f>
        <v>【494.95】</v>
      </c>
      <c r="BA6" s="35">
        <f t="shared" si="3"/>
        <v>34.700000000000003</v>
      </c>
      <c r="BB6" s="35">
        <f>BB7</f>
        <v>23.29</v>
      </c>
      <c r="BC6" s="35">
        <f>BC7</f>
        <v>13.71</v>
      </c>
      <c r="BD6" s="35">
        <f>BD7</f>
        <v>8.5500000000000007</v>
      </c>
      <c r="BE6" s="35">
        <f t="shared" si="3"/>
        <v>5.15</v>
      </c>
      <c r="BF6" s="35">
        <f t="shared" si="3"/>
        <v>227.51</v>
      </c>
      <c r="BG6" s="35">
        <f t="shared" si="3"/>
        <v>225.72</v>
      </c>
      <c r="BH6" s="35">
        <f t="shared" si="3"/>
        <v>217.8</v>
      </c>
      <c r="BI6" s="35">
        <f t="shared" si="3"/>
        <v>216.05</v>
      </c>
      <c r="BJ6" s="35">
        <f t="shared" si="3"/>
        <v>213.13</v>
      </c>
      <c r="BK6" s="33" t="str">
        <f>IF(BK7="-","【-】","【"&amp;SUBSTITUTE(TEXT(BK7,"#,##0.00"),"-","△")&amp;"】")</f>
        <v>【229.84】</v>
      </c>
      <c r="BL6" s="35">
        <f t="shared" si="3"/>
        <v>105.85</v>
      </c>
      <c r="BM6" s="35">
        <f>BM7</f>
        <v>120.98</v>
      </c>
      <c r="BN6" s="35">
        <f>BN7</f>
        <v>121.15</v>
      </c>
      <c r="BO6" s="35">
        <f>BO7</f>
        <v>116.36</v>
      </c>
      <c r="BP6" s="35">
        <f t="shared" si="3"/>
        <v>97.73</v>
      </c>
      <c r="BQ6" s="35">
        <f t="shared" si="3"/>
        <v>117.69</v>
      </c>
      <c r="BR6" s="35">
        <f t="shared" si="3"/>
        <v>116.75</v>
      </c>
      <c r="BS6" s="35">
        <f t="shared" si="3"/>
        <v>115.48</v>
      </c>
      <c r="BT6" s="35">
        <f t="shared" si="3"/>
        <v>109.91</v>
      </c>
      <c r="BU6" s="35">
        <f t="shared" si="3"/>
        <v>111.83</v>
      </c>
      <c r="BV6" s="33" t="str">
        <f>IF(BV7="-","【-】","【"&amp;SUBSTITUTE(TEXT(BV7,"#,##0.00"),"-","△")&amp;"】")</f>
        <v>【110.13】</v>
      </c>
      <c r="BW6" s="35">
        <f t="shared" si="3"/>
        <v>14.47</v>
      </c>
      <c r="BX6" s="35">
        <f>BX7</f>
        <v>12.66</v>
      </c>
      <c r="BY6" s="35">
        <f>BY7</f>
        <v>12.65</v>
      </c>
      <c r="BZ6" s="35">
        <f>BZ7</f>
        <v>13.17</v>
      </c>
      <c r="CA6" s="35">
        <f t="shared" si="3"/>
        <v>15.64</v>
      </c>
      <c r="CB6" s="35">
        <f t="shared" si="3"/>
        <v>17.07</v>
      </c>
      <c r="CC6" s="35">
        <f t="shared" si="3"/>
        <v>17.22</v>
      </c>
      <c r="CD6" s="35">
        <f t="shared" si="3"/>
        <v>17.440000000000001</v>
      </c>
      <c r="CE6" s="35">
        <f t="shared" si="3"/>
        <v>18.62</v>
      </c>
      <c r="CF6" s="35">
        <f t="shared" ref="CF6" si="4">CF7</f>
        <v>18.36</v>
      </c>
      <c r="CG6" s="33" t="str">
        <f>IF(CG7="-","【-】","【"&amp;SUBSTITUTE(TEXT(CG7,"#,##0.00"),"-","△")&amp;"】")</f>
        <v>【19.72】</v>
      </c>
      <c r="CH6" s="35">
        <f t="shared" ref="CH6:CQ6" si="5">CH7</f>
        <v>46.1</v>
      </c>
      <c r="CI6" s="35">
        <f>CI7</f>
        <v>45.75</v>
      </c>
      <c r="CJ6" s="35">
        <f>CJ7</f>
        <v>45.02</v>
      </c>
      <c r="CK6" s="35">
        <f>CK7</f>
        <v>43.71</v>
      </c>
      <c r="CL6" s="35">
        <f t="shared" si="5"/>
        <v>43.95</v>
      </c>
      <c r="CM6" s="35">
        <f t="shared" si="5"/>
        <v>57.96</v>
      </c>
      <c r="CN6" s="35">
        <f t="shared" si="5"/>
        <v>56</v>
      </c>
      <c r="CO6" s="35">
        <f t="shared" si="5"/>
        <v>56.81</v>
      </c>
      <c r="CP6" s="35">
        <f t="shared" si="5"/>
        <v>55.65</v>
      </c>
      <c r="CQ6" s="35">
        <f t="shared" si="5"/>
        <v>54.73</v>
      </c>
      <c r="CR6" s="33" t="str">
        <f>IF(CR7="-","【-】","【"&amp;SUBSTITUTE(TEXT(CR7,"#,##0.00"),"-","△")&amp;"】")</f>
        <v>【52.61】</v>
      </c>
      <c r="CS6" s="35">
        <f t="shared" ref="CS6:DB6" si="6">CS7</f>
        <v>72.819999999999993</v>
      </c>
      <c r="CT6" s="35">
        <f>CT7</f>
        <v>72.819999999999993</v>
      </c>
      <c r="CU6" s="35">
        <f>CU7</f>
        <v>73.569999999999993</v>
      </c>
      <c r="CV6" s="35">
        <f>CV7</f>
        <v>72.78</v>
      </c>
      <c r="CW6" s="35">
        <f t="shared" si="6"/>
        <v>72.819999999999993</v>
      </c>
      <c r="CX6" s="35">
        <f t="shared" si="6"/>
        <v>80.540000000000006</v>
      </c>
      <c r="CY6" s="35">
        <f t="shared" si="6"/>
        <v>80.08</v>
      </c>
      <c r="CZ6" s="35">
        <f t="shared" si="6"/>
        <v>79.69</v>
      </c>
      <c r="DA6" s="35">
        <f t="shared" si="6"/>
        <v>78.66</v>
      </c>
      <c r="DB6" s="35">
        <f t="shared" si="6"/>
        <v>80.2</v>
      </c>
      <c r="DC6" s="33" t="str">
        <f>IF(DC7="-","【-】","【"&amp;SUBSTITUTE(TEXT(DC7,"#,##0.00"),"-","△")&amp;"】")</f>
        <v>【77.52】</v>
      </c>
      <c r="DD6" s="35">
        <f t="shared" ref="DD6:DM6" si="7">DD7</f>
        <v>56.98</v>
      </c>
      <c r="DE6" s="35">
        <f>DE7</f>
        <v>56.01</v>
      </c>
      <c r="DF6" s="35">
        <f>DF7</f>
        <v>57.03</v>
      </c>
      <c r="DG6" s="35">
        <f>DG7</f>
        <v>59.04</v>
      </c>
      <c r="DH6" s="35">
        <f t="shared" si="7"/>
        <v>57.35</v>
      </c>
      <c r="DI6" s="35">
        <f t="shared" si="7"/>
        <v>60.09</v>
      </c>
      <c r="DJ6" s="35">
        <f t="shared" si="7"/>
        <v>60.35</v>
      </c>
      <c r="DK6" s="35">
        <f t="shared" si="7"/>
        <v>61.07</v>
      </c>
      <c r="DL6" s="35">
        <f t="shared" si="7"/>
        <v>61.99</v>
      </c>
      <c r="DM6" s="35">
        <f t="shared" si="7"/>
        <v>62.44</v>
      </c>
      <c r="DN6" s="33" t="str">
        <f>IF(DN7="-","【-】","【"&amp;SUBSTITUTE(TEXT(DN7,"#,##0.00"),"-","△")&amp;"】")</f>
        <v>【61.16】</v>
      </c>
      <c r="DO6" s="35">
        <f t="shared" ref="DO6:DX6" si="8">DO7</f>
        <v>56.54</v>
      </c>
      <c r="DP6" s="35">
        <f>DP7</f>
        <v>56.54</v>
      </c>
      <c r="DQ6" s="35">
        <f>DQ7</f>
        <v>56.54</v>
      </c>
      <c r="DR6" s="35">
        <f>DR7</f>
        <v>56.54</v>
      </c>
      <c r="DS6" s="35">
        <f t="shared" si="8"/>
        <v>55.23</v>
      </c>
      <c r="DT6" s="35">
        <f t="shared" si="8"/>
        <v>50.93</v>
      </c>
      <c r="DU6" s="35">
        <f t="shared" si="8"/>
        <v>52.07</v>
      </c>
      <c r="DV6" s="35">
        <f t="shared" si="8"/>
        <v>50.36</v>
      </c>
      <c r="DW6" s="35">
        <f t="shared" si="8"/>
        <v>51.48</v>
      </c>
      <c r="DX6" s="35">
        <f t="shared" si="8"/>
        <v>52.79</v>
      </c>
      <c r="DY6" s="33" t="str">
        <f>IF(DY7="-","【-】","【"&amp;SUBSTITUTE(TEXT(DY7,"#,##0.00"),"-","△")&amp;"】")</f>
        <v>【49.95】</v>
      </c>
      <c r="DZ6" s="35">
        <f t="shared" ref="DZ6:EI6" si="9">DZ7</f>
        <v>1.54</v>
      </c>
      <c r="EA6" s="35">
        <f>EA7</f>
        <v>2.46</v>
      </c>
      <c r="EB6" s="35">
        <f>EB7</f>
        <v>0</v>
      </c>
      <c r="EC6" s="35">
        <f>EC7</f>
        <v>0</v>
      </c>
      <c r="ED6" s="35">
        <f t="shared" si="9"/>
        <v>1.47</v>
      </c>
      <c r="EE6" s="35">
        <f t="shared" si="9"/>
        <v>0.22</v>
      </c>
      <c r="EF6" s="35">
        <f t="shared" si="9"/>
        <v>0.5</v>
      </c>
      <c r="EG6" s="35">
        <f t="shared" si="9"/>
        <v>0.2</v>
      </c>
      <c r="EH6" s="35">
        <f t="shared" si="9"/>
        <v>0.24</v>
      </c>
      <c r="EI6" s="35">
        <f t="shared" si="9"/>
        <v>0.31</v>
      </c>
      <c r="EJ6" s="33" t="str">
        <f>IF(EJ7="-","【-】","【"&amp;SUBSTITUTE(TEXT(EJ7,"#,##0.00"),"-","△")&amp;"】")</f>
        <v>【0.32】</v>
      </c>
    </row>
    <row r="7" spans="1:140" s="36" customFormat="1" x14ac:dyDescent="0.2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253000</v>
      </c>
      <c r="L7" s="37" t="s">
        <v>96</v>
      </c>
      <c r="M7" s="38">
        <v>2</v>
      </c>
      <c r="N7" s="38">
        <v>111199</v>
      </c>
      <c r="O7" s="39" t="s">
        <v>97</v>
      </c>
      <c r="P7" s="39">
        <v>69.5</v>
      </c>
      <c r="Q7" s="38">
        <v>34</v>
      </c>
      <c r="R7" s="38">
        <v>184230</v>
      </c>
      <c r="S7" s="37" t="s">
        <v>98</v>
      </c>
      <c r="T7" s="40">
        <v>106.6</v>
      </c>
      <c r="U7" s="40">
        <v>121.46</v>
      </c>
      <c r="V7" s="40">
        <v>120.91</v>
      </c>
      <c r="W7" s="40">
        <v>116.56</v>
      </c>
      <c r="X7" s="40">
        <v>100.14</v>
      </c>
      <c r="Y7" s="40">
        <v>119.89</v>
      </c>
      <c r="Z7" s="40">
        <v>119.93</v>
      </c>
      <c r="AA7" s="40">
        <v>118.4</v>
      </c>
      <c r="AB7" s="40">
        <v>113.04</v>
      </c>
      <c r="AC7" s="41">
        <v>115.02</v>
      </c>
      <c r="AD7" s="40">
        <v>114.39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16.670000000000002</v>
      </c>
      <c r="AK7" s="40">
        <v>9.4700000000000006</v>
      </c>
      <c r="AL7" s="40">
        <v>11.03</v>
      </c>
      <c r="AM7" s="40">
        <v>1.88</v>
      </c>
      <c r="AN7" s="40">
        <v>1.46</v>
      </c>
      <c r="AO7" s="40">
        <v>23.61</v>
      </c>
      <c r="AP7" s="40">
        <v>985.65</v>
      </c>
      <c r="AQ7" s="40">
        <v>995.18</v>
      </c>
      <c r="AR7" s="40">
        <v>461.65</v>
      </c>
      <c r="AS7" s="40">
        <v>1325.29</v>
      </c>
      <c r="AT7" s="40">
        <v>747.45</v>
      </c>
      <c r="AU7" s="40">
        <v>368.36</v>
      </c>
      <c r="AV7" s="40">
        <v>380.84</v>
      </c>
      <c r="AW7" s="40">
        <v>424.64</v>
      </c>
      <c r="AX7" s="40">
        <v>427.23</v>
      </c>
      <c r="AY7" s="40">
        <v>454.07</v>
      </c>
      <c r="AZ7" s="40">
        <v>494.95</v>
      </c>
      <c r="BA7" s="40">
        <v>34.700000000000003</v>
      </c>
      <c r="BB7" s="40">
        <v>23.29</v>
      </c>
      <c r="BC7" s="40">
        <v>13.71</v>
      </c>
      <c r="BD7" s="40">
        <v>8.5500000000000007</v>
      </c>
      <c r="BE7" s="40">
        <v>5.15</v>
      </c>
      <c r="BF7" s="40">
        <v>227.51</v>
      </c>
      <c r="BG7" s="40">
        <v>225.72</v>
      </c>
      <c r="BH7" s="40">
        <v>217.8</v>
      </c>
      <c r="BI7" s="40">
        <v>216.05</v>
      </c>
      <c r="BJ7" s="40">
        <v>213.13</v>
      </c>
      <c r="BK7" s="40">
        <v>229.84</v>
      </c>
      <c r="BL7" s="40">
        <v>105.85</v>
      </c>
      <c r="BM7" s="40">
        <v>120.98</v>
      </c>
      <c r="BN7" s="40">
        <v>121.15</v>
      </c>
      <c r="BO7" s="40">
        <v>116.36</v>
      </c>
      <c r="BP7" s="40">
        <v>97.73</v>
      </c>
      <c r="BQ7" s="40">
        <v>117.69</v>
      </c>
      <c r="BR7" s="40">
        <v>116.75</v>
      </c>
      <c r="BS7" s="40">
        <v>115.48</v>
      </c>
      <c r="BT7" s="40">
        <v>109.91</v>
      </c>
      <c r="BU7" s="40">
        <v>111.83</v>
      </c>
      <c r="BV7" s="40">
        <v>110.13</v>
      </c>
      <c r="BW7" s="40">
        <v>14.47</v>
      </c>
      <c r="BX7" s="40">
        <v>12.66</v>
      </c>
      <c r="BY7" s="40">
        <v>12.65</v>
      </c>
      <c r="BZ7" s="40">
        <v>13.17</v>
      </c>
      <c r="CA7" s="40">
        <v>15.64</v>
      </c>
      <c r="CB7" s="40">
        <v>17.07</v>
      </c>
      <c r="CC7" s="40">
        <v>17.22</v>
      </c>
      <c r="CD7" s="40">
        <v>17.440000000000001</v>
      </c>
      <c r="CE7" s="40">
        <v>18.62</v>
      </c>
      <c r="CF7" s="40">
        <v>18.36</v>
      </c>
      <c r="CG7" s="40">
        <v>19.72</v>
      </c>
      <c r="CH7" s="40">
        <v>46.1</v>
      </c>
      <c r="CI7" s="40">
        <v>45.75</v>
      </c>
      <c r="CJ7" s="40">
        <v>45.02</v>
      </c>
      <c r="CK7" s="40">
        <v>43.71</v>
      </c>
      <c r="CL7" s="40">
        <v>43.95</v>
      </c>
      <c r="CM7" s="40">
        <v>57.96</v>
      </c>
      <c r="CN7" s="40">
        <v>56</v>
      </c>
      <c r="CO7" s="40">
        <v>56.81</v>
      </c>
      <c r="CP7" s="40">
        <v>55.65</v>
      </c>
      <c r="CQ7" s="40">
        <v>54.73</v>
      </c>
      <c r="CR7" s="40">
        <v>52.61</v>
      </c>
      <c r="CS7" s="40">
        <v>72.819999999999993</v>
      </c>
      <c r="CT7" s="40">
        <v>72.819999999999993</v>
      </c>
      <c r="CU7" s="40">
        <v>73.569999999999993</v>
      </c>
      <c r="CV7" s="40">
        <v>72.78</v>
      </c>
      <c r="CW7" s="40">
        <v>72.819999999999993</v>
      </c>
      <c r="CX7" s="40">
        <v>80.540000000000006</v>
      </c>
      <c r="CY7" s="40">
        <v>80.08</v>
      </c>
      <c r="CZ7" s="40">
        <v>79.69</v>
      </c>
      <c r="DA7" s="40">
        <v>78.66</v>
      </c>
      <c r="DB7" s="40">
        <v>80.2</v>
      </c>
      <c r="DC7" s="40">
        <v>77.52</v>
      </c>
      <c r="DD7" s="40">
        <v>56.98</v>
      </c>
      <c r="DE7" s="40">
        <v>56.01</v>
      </c>
      <c r="DF7" s="40">
        <v>57.03</v>
      </c>
      <c r="DG7" s="40">
        <v>59.04</v>
      </c>
      <c r="DH7" s="40">
        <v>57.35</v>
      </c>
      <c r="DI7" s="40">
        <v>60.09</v>
      </c>
      <c r="DJ7" s="40">
        <v>60.35</v>
      </c>
      <c r="DK7" s="40">
        <v>61.07</v>
      </c>
      <c r="DL7" s="40">
        <v>61.99</v>
      </c>
      <c r="DM7" s="40">
        <v>62.44</v>
      </c>
      <c r="DN7" s="40">
        <v>61.16</v>
      </c>
      <c r="DO7" s="40">
        <v>56.54</v>
      </c>
      <c r="DP7" s="40">
        <v>56.54</v>
      </c>
      <c r="DQ7" s="40">
        <v>56.54</v>
      </c>
      <c r="DR7" s="40">
        <v>56.54</v>
      </c>
      <c r="DS7" s="40">
        <v>55.23</v>
      </c>
      <c r="DT7" s="40">
        <v>50.93</v>
      </c>
      <c r="DU7" s="40">
        <v>52.07</v>
      </c>
      <c r="DV7" s="40">
        <v>50.36</v>
      </c>
      <c r="DW7" s="40">
        <v>51.48</v>
      </c>
      <c r="DX7" s="40">
        <v>52.79</v>
      </c>
      <c r="DY7" s="40">
        <v>49.95</v>
      </c>
      <c r="DZ7" s="40">
        <v>1.54</v>
      </c>
      <c r="EA7" s="40">
        <v>2.46</v>
      </c>
      <c r="EB7" s="40">
        <v>0</v>
      </c>
      <c r="EC7" s="40">
        <v>0</v>
      </c>
      <c r="ED7" s="40">
        <v>1.47</v>
      </c>
      <c r="EE7" s="40">
        <v>0.22</v>
      </c>
      <c r="EF7" s="40">
        <v>0.5</v>
      </c>
      <c r="EG7" s="40">
        <v>0.2</v>
      </c>
      <c r="EH7" s="40">
        <v>0.24</v>
      </c>
      <c r="EI7" s="40">
        <v>0.31</v>
      </c>
      <c r="EJ7" s="40">
        <v>0.32</v>
      </c>
    </row>
    <row r="8" spans="1:140" x14ac:dyDescent="0.2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2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2">
      <c r="A10" s="43" t="s">
        <v>40</v>
      </c>
      <c r="B10" s="44" t="str">
        <f>IF(VALUE($B$7)=0,"",IF(VALUE($B$7)&gt;2022,"R"&amp;TEXT(VALUE($B$7)-2022,"00"),"H"&amp;VALUE($B$7)-1992))</f>
        <v>R01</v>
      </c>
      <c r="C10" s="44" t="str">
        <f>IF(VALUE($B$7)=0,"",IF(VALUE($B$7)&gt;2021,"R"&amp;TEXT(VALUE($B$7)-2021,"00"),"H"&amp;VALUE($B$7)-1991))</f>
        <v>R02</v>
      </c>
      <c r="D10" s="44" t="str">
        <f>IF(VALUE($B$7)=0,"",IF(VALUE($B$7)&gt;2020,"R"&amp;TEXT(VALUE($B$7)-2020,"00"),"H"&amp;VALUE($B$7)-1990))</f>
        <v>R03</v>
      </c>
      <c r="E10" s="44" t="str">
        <f>IF(VALUE($B$7)=0,"",IF(VALUE($B$7)&gt;2019,"R"&amp;TEXT(VALUE($B$7)-2019,"00"),"H"&amp;VALUE($B$7)-1989))</f>
        <v>R04</v>
      </c>
      <c r="F10" s="44" t="str">
        <f>IF(VALUE($B$7)=0,"",IF(VALUE($B$7)&gt;2018,"R"&amp;TEXT(VALUE($B$7)-2018,"00"),"H"&amp;VALUE($B$7)-1988))</f>
        <v>R05</v>
      </c>
      <c r="T10" s="45"/>
      <c r="U10" s="46" t="str">
        <f>$B$10</f>
        <v>R01</v>
      </c>
      <c r="V10" s="46" t="str">
        <f>$C$10</f>
        <v>R02</v>
      </c>
      <c r="W10" s="46" t="str">
        <f>$D$10</f>
        <v>R03</v>
      </c>
      <c r="X10" s="46" t="str">
        <f>$E$10</f>
        <v>R04</v>
      </c>
      <c r="Y10" s="46" t="str">
        <f>$F$10</f>
        <v>R05</v>
      </c>
      <c r="AE10" s="45"/>
      <c r="AF10" s="46" t="str">
        <f>$B$10</f>
        <v>R01</v>
      </c>
      <c r="AG10" s="46" t="str">
        <f>$C$10</f>
        <v>R02</v>
      </c>
      <c r="AH10" s="46" t="str">
        <f>$D$10</f>
        <v>R03</v>
      </c>
      <c r="AI10" s="46" t="str">
        <f>$E$10</f>
        <v>R04</v>
      </c>
      <c r="AJ10" s="46" t="str">
        <f>$F$10</f>
        <v>R05</v>
      </c>
      <c r="AP10" s="45"/>
      <c r="AQ10" s="46" t="str">
        <f>$B$10</f>
        <v>R01</v>
      </c>
      <c r="AR10" s="46" t="str">
        <f>$C$10</f>
        <v>R02</v>
      </c>
      <c r="AS10" s="46" t="str">
        <f>$D$10</f>
        <v>R03</v>
      </c>
      <c r="AT10" s="46" t="str">
        <f>$E$10</f>
        <v>R04</v>
      </c>
      <c r="AU10" s="46" t="str">
        <f>$F$10</f>
        <v>R05</v>
      </c>
      <c r="BA10" s="45"/>
      <c r="BB10" s="46" t="str">
        <f>$B$10</f>
        <v>R01</v>
      </c>
      <c r="BC10" s="46" t="str">
        <f>$C$10</f>
        <v>R02</v>
      </c>
      <c r="BD10" s="46" t="str">
        <f>$D$10</f>
        <v>R03</v>
      </c>
      <c r="BE10" s="46" t="str">
        <f>$E$10</f>
        <v>R04</v>
      </c>
      <c r="BF10" s="46" t="str">
        <f>$F$10</f>
        <v>R05</v>
      </c>
      <c r="BL10" s="45"/>
      <c r="BM10" s="46" t="str">
        <f>$B$10</f>
        <v>R01</v>
      </c>
      <c r="BN10" s="46" t="str">
        <f>$C$10</f>
        <v>R02</v>
      </c>
      <c r="BO10" s="46" t="str">
        <f>$D$10</f>
        <v>R03</v>
      </c>
      <c r="BP10" s="46" t="str">
        <f>$E$10</f>
        <v>R04</v>
      </c>
      <c r="BQ10" s="46" t="str">
        <f>$F$10</f>
        <v>R05</v>
      </c>
      <c r="BW10" s="45"/>
      <c r="BX10" s="46" t="str">
        <f>$B$10</f>
        <v>R01</v>
      </c>
      <c r="BY10" s="46" t="str">
        <f>$C$10</f>
        <v>R02</v>
      </c>
      <c r="BZ10" s="46" t="str">
        <f>$D$10</f>
        <v>R03</v>
      </c>
      <c r="CA10" s="46" t="str">
        <f>$E$10</f>
        <v>R04</v>
      </c>
      <c r="CB10" s="46" t="str">
        <f>$F$10</f>
        <v>R05</v>
      </c>
      <c r="CH10" s="45"/>
      <c r="CI10" s="46" t="str">
        <f>$B$10</f>
        <v>R01</v>
      </c>
      <c r="CJ10" s="46" t="str">
        <f>$C$10</f>
        <v>R02</v>
      </c>
      <c r="CK10" s="46" t="str">
        <f>$D$10</f>
        <v>R03</v>
      </c>
      <c r="CL10" s="46" t="str">
        <f>$E$10</f>
        <v>R04</v>
      </c>
      <c r="CM10" s="46" t="str">
        <f>$F$10</f>
        <v>R05</v>
      </c>
      <c r="CS10" s="45"/>
      <c r="CT10" s="46" t="str">
        <f>$B$10</f>
        <v>R01</v>
      </c>
      <c r="CU10" s="46" t="str">
        <f>$C$10</f>
        <v>R02</v>
      </c>
      <c r="CV10" s="46" t="str">
        <f>$D$10</f>
        <v>R03</v>
      </c>
      <c r="CW10" s="46" t="str">
        <f>$E$10</f>
        <v>R04</v>
      </c>
      <c r="CX10" s="46" t="str">
        <f>$F$10</f>
        <v>R05</v>
      </c>
      <c r="DD10" s="45"/>
      <c r="DE10" s="46" t="str">
        <f>$B$10</f>
        <v>R01</v>
      </c>
      <c r="DF10" s="46" t="str">
        <f>$C$10</f>
        <v>R02</v>
      </c>
      <c r="DG10" s="46" t="str">
        <f>$D$10</f>
        <v>R03</v>
      </c>
      <c r="DH10" s="46" t="str">
        <f>$E$10</f>
        <v>R04</v>
      </c>
      <c r="DI10" s="46" t="str">
        <f>$F$10</f>
        <v>R05</v>
      </c>
      <c r="DO10" s="45"/>
      <c r="DP10" s="46" t="str">
        <f>$B$10</f>
        <v>R01</v>
      </c>
      <c r="DQ10" s="46" t="str">
        <f>$C$10</f>
        <v>R02</v>
      </c>
      <c r="DR10" s="46" t="str">
        <f>$D$10</f>
        <v>R03</v>
      </c>
      <c r="DS10" s="46" t="str">
        <f>$E$10</f>
        <v>R04</v>
      </c>
      <c r="DT10" s="46" t="str">
        <f>$F$10</f>
        <v>R05</v>
      </c>
      <c r="DZ10" s="45"/>
      <c r="EA10" s="46" t="str">
        <f>$B$10</f>
        <v>R01</v>
      </c>
      <c r="EB10" s="46" t="str">
        <f>$C$10</f>
        <v>R02</v>
      </c>
      <c r="EC10" s="46" t="str">
        <f>$D$10</f>
        <v>R03</v>
      </c>
      <c r="ED10" s="46" t="str">
        <f>$E$10</f>
        <v>R04</v>
      </c>
      <c r="EE10" s="46" t="str">
        <f>$F$10</f>
        <v>R05</v>
      </c>
    </row>
    <row r="11" spans="1:140" x14ac:dyDescent="0.2">
      <c r="T11" s="47" t="s">
        <v>23</v>
      </c>
      <c r="U11" s="48">
        <f>IF(T6="-",NA(),T6)</f>
        <v>106.6</v>
      </c>
      <c r="V11" s="48">
        <f>IF(U6="-",NA(),U6)</f>
        <v>121.46</v>
      </c>
      <c r="W11" s="48">
        <f>IF(V6="-",NA(),V6)</f>
        <v>120.91</v>
      </c>
      <c r="X11" s="48">
        <f>IF(W6="-",NA(),W6)</f>
        <v>116.56</v>
      </c>
      <c r="Y11" s="48">
        <f>IF(X6="-",NA(),X6)</f>
        <v>100.14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985.65</v>
      </c>
      <c r="AR11" s="48">
        <f>IF(AQ6="-",NA(),AQ6)</f>
        <v>995.18</v>
      </c>
      <c r="AS11" s="48">
        <f>IF(AR6="-",NA(),AR6)</f>
        <v>461.65</v>
      </c>
      <c r="AT11" s="48">
        <f>IF(AS6="-",NA(),AS6)</f>
        <v>1325.29</v>
      </c>
      <c r="AU11" s="48">
        <f>IF(AT6="-",NA(),AT6)</f>
        <v>747.45</v>
      </c>
      <c r="BA11" s="47" t="s">
        <v>23</v>
      </c>
      <c r="BB11" s="48">
        <f>IF(BA6="-",NA(),BA6)</f>
        <v>34.700000000000003</v>
      </c>
      <c r="BC11" s="48">
        <f>IF(BB6="-",NA(),BB6)</f>
        <v>23.29</v>
      </c>
      <c r="BD11" s="48">
        <f>IF(BC6="-",NA(),BC6)</f>
        <v>13.71</v>
      </c>
      <c r="BE11" s="48">
        <f>IF(BD6="-",NA(),BD6)</f>
        <v>8.5500000000000007</v>
      </c>
      <c r="BF11" s="48">
        <f>IF(BE6="-",NA(),BE6)</f>
        <v>5.15</v>
      </c>
      <c r="BL11" s="47" t="s">
        <v>23</v>
      </c>
      <c r="BM11" s="48">
        <f>IF(BL6="-",NA(),BL6)</f>
        <v>105.85</v>
      </c>
      <c r="BN11" s="48">
        <f>IF(BM6="-",NA(),BM6)</f>
        <v>120.98</v>
      </c>
      <c r="BO11" s="48">
        <f>IF(BN6="-",NA(),BN6)</f>
        <v>121.15</v>
      </c>
      <c r="BP11" s="48">
        <f>IF(BO6="-",NA(),BO6)</f>
        <v>116.36</v>
      </c>
      <c r="BQ11" s="48">
        <f>IF(BP6="-",NA(),BP6)</f>
        <v>97.73</v>
      </c>
      <c r="BW11" s="47" t="s">
        <v>23</v>
      </c>
      <c r="BX11" s="48">
        <f>IF(BW6="-",NA(),BW6)</f>
        <v>14.47</v>
      </c>
      <c r="BY11" s="48">
        <f>IF(BX6="-",NA(),BX6)</f>
        <v>12.66</v>
      </c>
      <c r="BZ11" s="48">
        <f>IF(BY6="-",NA(),BY6)</f>
        <v>12.65</v>
      </c>
      <c r="CA11" s="48">
        <f>IF(BZ6="-",NA(),BZ6)</f>
        <v>13.17</v>
      </c>
      <c r="CB11" s="48">
        <f>IF(CA6="-",NA(),CA6)</f>
        <v>15.64</v>
      </c>
      <c r="CH11" s="47" t="s">
        <v>23</v>
      </c>
      <c r="CI11" s="48">
        <f>IF(CH6="-",NA(),CH6)</f>
        <v>46.1</v>
      </c>
      <c r="CJ11" s="48">
        <f>IF(CI6="-",NA(),CI6)</f>
        <v>45.75</v>
      </c>
      <c r="CK11" s="48">
        <f>IF(CJ6="-",NA(),CJ6)</f>
        <v>45.02</v>
      </c>
      <c r="CL11" s="48">
        <f>IF(CK6="-",NA(),CK6)</f>
        <v>43.71</v>
      </c>
      <c r="CM11" s="48">
        <f>IF(CL6="-",NA(),CL6)</f>
        <v>43.95</v>
      </c>
      <c r="CS11" s="47" t="s">
        <v>23</v>
      </c>
      <c r="CT11" s="48">
        <f>IF(CS6="-",NA(),CS6)</f>
        <v>72.819999999999993</v>
      </c>
      <c r="CU11" s="48">
        <f>IF(CT6="-",NA(),CT6)</f>
        <v>72.819999999999993</v>
      </c>
      <c r="CV11" s="48">
        <f>IF(CU6="-",NA(),CU6)</f>
        <v>73.569999999999993</v>
      </c>
      <c r="CW11" s="48">
        <f>IF(CV6="-",NA(),CV6)</f>
        <v>72.78</v>
      </c>
      <c r="CX11" s="48">
        <f>IF(CW6="-",NA(),CW6)</f>
        <v>72.819999999999993</v>
      </c>
      <c r="DD11" s="47" t="s">
        <v>23</v>
      </c>
      <c r="DE11" s="48">
        <f>IF(DD6="-",NA(),DD6)</f>
        <v>56.98</v>
      </c>
      <c r="DF11" s="48">
        <f>IF(DE6="-",NA(),DE6)</f>
        <v>56.01</v>
      </c>
      <c r="DG11" s="48">
        <f>IF(DF6="-",NA(),DF6)</f>
        <v>57.03</v>
      </c>
      <c r="DH11" s="48">
        <f>IF(DG6="-",NA(),DG6)</f>
        <v>59.04</v>
      </c>
      <c r="DI11" s="48">
        <f>IF(DH6="-",NA(),DH6)</f>
        <v>57.35</v>
      </c>
      <c r="DO11" s="47" t="s">
        <v>23</v>
      </c>
      <c r="DP11" s="48">
        <f>IF(DO6="-",NA(),DO6)</f>
        <v>56.54</v>
      </c>
      <c r="DQ11" s="48">
        <f>IF(DP6="-",NA(),DP6)</f>
        <v>56.54</v>
      </c>
      <c r="DR11" s="48">
        <f>IF(DQ6="-",NA(),DQ6)</f>
        <v>56.54</v>
      </c>
      <c r="DS11" s="48">
        <f>IF(DR6="-",NA(),DR6)</f>
        <v>56.54</v>
      </c>
      <c r="DT11" s="48">
        <f>IF(DS6="-",NA(),DS6)</f>
        <v>55.23</v>
      </c>
      <c r="DZ11" s="47" t="s">
        <v>23</v>
      </c>
      <c r="EA11" s="48">
        <f>IF(DZ6="-",NA(),DZ6)</f>
        <v>1.54</v>
      </c>
      <c r="EB11" s="48">
        <f>IF(EA6="-",NA(),EA6)</f>
        <v>2.46</v>
      </c>
      <c r="EC11" s="48">
        <f>IF(EB6="-",NA(),EB6)</f>
        <v>0</v>
      </c>
      <c r="ED11" s="48">
        <f>IF(EC6="-",NA(),EC6)</f>
        <v>0</v>
      </c>
      <c r="EE11" s="48">
        <f>IF(ED6="-",NA(),ED6)</f>
        <v>1.47</v>
      </c>
    </row>
    <row r="12" spans="1:140" x14ac:dyDescent="0.2">
      <c r="T12" s="47" t="s">
        <v>24</v>
      </c>
      <c r="U12" s="48">
        <f>IF(Y6="-",NA(),Y6)</f>
        <v>119.89</v>
      </c>
      <c r="V12" s="48">
        <f>IF(Z6="-",NA(),Z6)</f>
        <v>119.93</v>
      </c>
      <c r="W12" s="48">
        <f>IF(AA6="-",NA(),AA6)</f>
        <v>118.4</v>
      </c>
      <c r="X12" s="48">
        <f>IF(AB6="-",NA(),AB6)</f>
        <v>113.04</v>
      </c>
      <c r="Y12" s="48">
        <f>IF(AC6="-",NA(),AC6)</f>
        <v>115.02</v>
      </c>
      <c r="AE12" s="47" t="s">
        <v>24</v>
      </c>
      <c r="AF12" s="48">
        <f>IF(AJ6="-",NA(),AJ6)</f>
        <v>16.670000000000002</v>
      </c>
      <c r="AG12" s="48">
        <f t="shared" ref="AG12:AJ12" si="10">IF(AK6="-",NA(),AK6)</f>
        <v>9.4700000000000006</v>
      </c>
      <c r="AH12" s="48">
        <f t="shared" si="10"/>
        <v>11.03</v>
      </c>
      <c r="AI12" s="48">
        <f t="shared" si="10"/>
        <v>1.88</v>
      </c>
      <c r="AJ12" s="48">
        <f t="shared" si="10"/>
        <v>1.46</v>
      </c>
      <c r="AP12" s="47" t="s">
        <v>24</v>
      </c>
      <c r="AQ12" s="48">
        <f>IF(AU6="-",NA(),AU6)</f>
        <v>368.36</v>
      </c>
      <c r="AR12" s="48">
        <f t="shared" ref="AR12:AU12" si="11">IF(AV6="-",NA(),AV6)</f>
        <v>380.84</v>
      </c>
      <c r="AS12" s="48">
        <f t="shared" si="11"/>
        <v>424.64</v>
      </c>
      <c r="AT12" s="48">
        <f t="shared" si="11"/>
        <v>427.23</v>
      </c>
      <c r="AU12" s="48">
        <f t="shared" si="11"/>
        <v>454.07</v>
      </c>
      <c r="BA12" s="47" t="s">
        <v>24</v>
      </c>
      <c r="BB12" s="48">
        <f>IF(BF6="-",NA(),BF6)</f>
        <v>227.51</v>
      </c>
      <c r="BC12" s="48">
        <f t="shared" ref="BC12:BF12" si="12">IF(BG6="-",NA(),BG6)</f>
        <v>225.72</v>
      </c>
      <c r="BD12" s="48">
        <f t="shared" si="12"/>
        <v>217.8</v>
      </c>
      <c r="BE12" s="48">
        <f t="shared" si="12"/>
        <v>216.05</v>
      </c>
      <c r="BF12" s="48">
        <f t="shared" si="12"/>
        <v>213.13</v>
      </c>
      <c r="BL12" s="47" t="s">
        <v>24</v>
      </c>
      <c r="BM12" s="48">
        <f>IF(BQ6="-",NA(),BQ6)</f>
        <v>117.69</v>
      </c>
      <c r="BN12" s="48">
        <f t="shared" ref="BN12:BQ12" si="13">IF(BR6="-",NA(),BR6)</f>
        <v>116.75</v>
      </c>
      <c r="BO12" s="48">
        <f t="shared" si="13"/>
        <v>115.48</v>
      </c>
      <c r="BP12" s="48">
        <f t="shared" si="13"/>
        <v>109.91</v>
      </c>
      <c r="BQ12" s="48">
        <f t="shared" si="13"/>
        <v>111.83</v>
      </c>
      <c r="BW12" s="47" t="s">
        <v>24</v>
      </c>
      <c r="BX12" s="48">
        <f>IF(CB6="-",NA(),CB6)</f>
        <v>17.07</v>
      </c>
      <c r="BY12" s="48">
        <f t="shared" ref="BY12:CB12" si="14">IF(CC6="-",NA(),CC6)</f>
        <v>17.22</v>
      </c>
      <c r="BZ12" s="48">
        <f t="shared" si="14"/>
        <v>17.440000000000001</v>
      </c>
      <c r="CA12" s="48">
        <f t="shared" si="14"/>
        <v>18.62</v>
      </c>
      <c r="CB12" s="48">
        <f t="shared" si="14"/>
        <v>18.36</v>
      </c>
      <c r="CH12" s="47" t="s">
        <v>24</v>
      </c>
      <c r="CI12" s="48">
        <f>IF(CM6="-",NA(),CM6)</f>
        <v>57.96</v>
      </c>
      <c r="CJ12" s="48">
        <f t="shared" ref="CJ12:CM12" si="15">IF(CN6="-",NA(),CN6)</f>
        <v>56</v>
      </c>
      <c r="CK12" s="48">
        <f t="shared" si="15"/>
        <v>56.81</v>
      </c>
      <c r="CL12" s="48">
        <f t="shared" si="15"/>
        <v>55.65</v>
      </c>
      <c r="CM12" s="48">
        <f t="shared" si="15"/>
        <v>54.73</v>
      </c>
      <c r="CS12" s="47" t="s">
        <v>24</v>
      </c>
      <c r="CT12" s="48">
        <f>IF(CX6="-",NA(),CX6)</f>
        <v>80.540000000000006</v>
      </c>
      <c r="CU12" s="48">
        <f t="shared" ref="CU12:CX12" si="16">IF(CY6="-",NA(),CY6)</f>
        <v>80.08</v>
      </c>
      <c r="CV12" s="48">
        <f t="shared" si="16"/>
        <v>79.69</v>
      </c>
      <c r="CW12" s="48">
        <f t="shared" si="16"/>
        <v>78.66</v>
      </c>
      <c r="CX12" s="48">
        <f t="shared" si="16"/>
        <v>80.2</v>
      </c>
      <c r="DD12" s="47" t="s">
        <v>24</v>
      </c>
      <c r="DE12" s="48">
        <f>IF(DI6="-",NA(),DI6)</f>
        <v>60.09</v>
      </c>
      <c r="DF12" s="48">
        <f t="shared" ref="DF12:DI12" si="17">IF(DJ6="-",NA(),DJ6)</f>
        <v>60.35</v>
      </c>
      <c r="DG12" s="48">
        <f t="shared" si="17"/>
        <v>61.07</v>
      </c>
      <c r="DH12" s="48">
        <f t="shared" si="17"/>
        <v>61.99</v>
      </c>
      <c r="DI12" s="48">
        <f t="shared" si="17"/>
        <v>62.44</v>
      </c>
      <c r="DO12" s="47" t="s">
        <v>24</v>
      </c>
      <c r="DP12" s="48">
        <f>IF(DT6="-",NA(),DT6)</f>
        <v>50.93</v>
      </c>
      <c r="DQ12" s="48">
        <f t="shared" ref="DQ12:DT12" si="18">IF(DU6="-",NA(),DU6)</f>
        <v>52.07</v>
      </c>
      <c r="DR12" s="48">
        <f t="shared" si="18"/>
        <v>50.36</v>
      </c>
      <c r="DS12" s="48">
        <f t="shared" si="18"/>
        <v>51.48</v>
      </c>
      <c r="DT12" s="48">
        <f t="shared" si="18"/>
        <v>52.79</v>
      </c>
      <c r="DZ12" s="47" t="s">
        <v>24</v>
      </c>
      <c r="EA12" s="48">
        <f>IF(EE6="-",NA(),EE6)</f>
        <v>0.22</v>
      </c>
      <c r="EB12" s="48">
        <f t="shared" ref="EB12:EE12" si="19">IF(EF6="-",NA(),EF6)</f>
        <v>0.5</v>
      </c>
      <c r="EC12" s="48">
        <f t="shared" si="19"/>
        <v>0.2</v>
      </c>
      <c r="ED12" s="48">
        <f t="shared" si="19"/>
        <v>0.24</v>
      </c>
      <c r="EE12" s="48">
        <f t="shared" si="19"/>
        <v>0.31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B0D255A2-17E2-4990-B275-426881BCDCEE}"/>
</file>

<file path=customXml/itemProps2.xml><?xml version="1.0" encoding="utf-8"?>
<ds:datastoreItem xmlns:ds="http://schemas.openxmlformats.org/officeDocument/2006/customXml" ds:itemID="{08A2D176-2B69-40D1-B698-EAE449AA3405}"/>
</file>

<file path=customXml/itemProps3.xml><?xml version="1.0" encoding="utf-8"?>
<ds:datastoreItem xmlns:ds="http://schemas.openxmlformats.org/officeDocument/2006/customXml" ds:itemID="{A89D3C73-CE06-4790-A601-8B5FAE37D5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2025-02-13T05:55:43Z</dcterms:created>
  <dcterms:modified xsi:type="dcterms:W3CDTF">2025-02-13T05:55:53Z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</Properties>
</file>