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182552AB0F34CDEFA44F001627AE9433F45D1FC5" xr6:coauthVersionLast="47" xr6:coauthVersionMax="47" xr10:uidLastSave="{5761FA8E-2125-4A70-97B7-0A1847C6296D}"/>
  <workbookProtection workbookAlgorithmName="SHA-512" workbookHashValue="ElUZ+G+eczScU+E76UNjxKB5n3tR0bR0lc4lKOnGaAwvfeS4t71Q2QF+kXMn6J0NSeuN1C0UfoXR9IB3a4x86A==" workbookSaltValue="Z+i/jLLLNo0x55Rw+3DsQQ==" workbookSpinCount="100000" lockStructure="1"/>
  <bookViews>
    <workbookView xWindow="-110" yWindow="-110" windowWidth="19420" windowHeight="11500" xr2:uid="{00000000-000D-0000-FFFF-FFFF00000000}"/>
  </bookViews>
  <sheets>
    <sheet name="法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MA31" i="4" s="1"/>
  <c r="DN7" i="5"/>
  <c r="LH31" i="4" s="1"/>
  <c r="DM7" i="5"/>
  <c r="KO31" i="4" s="1"/>
  <c r="DL7" i="5"/>
  <c r="JV31" i="4" s="1"/>
  <c r="DK7" i="5"/>
  <c r="DI7" i="5"/>
  <c r="MI78" i="4" s="1"/>
  <c r="DH7" i="5"/>
  <c r="LT78" i="4" s="1"/>
  <c r="DG7" i="5"/>
  <c r="LE78" i="4" s="1"/>
  <c r="DF7" i="5"/>
  <c r="KP78" i="4" s="1"/>
  <c r="DE7" i="5"/>
  <c r="KA78" i="4" s="1"/>
  <c r="DD7" i="5"/>
  <c r="DC7" i="5"/>
  <c r="LT77" i="4" s="1"/>
  <c r="DB7" i="5"/>
  <c r="LE77" i="4" s="1"/>
  <c r="DA7" i="5"/>
  <c r="KP77" i="4" s="1"/>
  <c r="CZ7" i="5"/>
  <c r="CX7" i="5"/>
  <c r="IT78" i="4" s="1"/>
  <c r="CW7" i="5"/>
  <c r="CV7" i="5"/>
  <c r="CU7" i="5"/>
  <c r="HA78" i="4" s="1"/>
  <c r="CT7" i="5"/>
  <c r="GL78" i="4" s="1"/>
  <c r="CS7" i="5"/>
  <c r="CR7" i="5"/>
  <c r="CQ7" i="5"/>
  <c r="HP77" i="4" s="1"/>
  <c r="CP7" i="5"/>
  <c r="HA77" i="4" s="1"/>
  <c r="CO7" i="5"/>
  <c r="GL77" i="4" s="1"/>
  <c r="CN7" i="5"/>
  <c r="CV76" i="4" s="1"/>
  <c r="CM7" i="5"/>
  <c r="CK7" i="5"/>
  <c r="BZ78" i="4" s="1"/>
  <c r="CJ7" i="5"/>
  <c r="CI7" i="5"/>
  <c r="AV78" i="4" s="1"/>
  <c r="CH7" i="5"/>
  <c r="AG78" i="4" s="1"/>
  <c r="CG7" i="5"/>
  <c r="R78" i="4" s="1"/>
  <c r="CF7" i="5"/>
  <c r="BZ77" i="4" s="1"/>
  <c r="CE7" i="5"/>
  <c r="BK77" i="4" s="1"/>
  <c r="CD7" i="5"/>
  <c r="AV77" i="4" s="1"/>
  <c r="CC7" i="5"/>
  <c r="AG77" i="4" s="1"/>
  <c r="CB7" i="5"/>
  <c r="R77" i="4" s="1"/>
  <c r="BZ7" i="5"/>
  <c r="BY7" i="5"/>
  <c r="LH53" i="4" s="1"/>
  <c r="BX7" i="5"/>
  <c r="KO53" i="4" s="1"/>
  <c r="BW7" i="5"/>
  <c r="BV7" i="5"/>
  <c r="BU7" i="5"/>
  <c r="BT7" i="5"/>
  <c r="BS7" i="5"/>
  <c r="KO52" i="4" s="1"/>
  <c r="BR7" i="5"/>
  <c r="JV52" i="4" s="1"/>
  <c r="BQ7" i="5"/>
  <c r="JC52" i="4" s="1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GQ52" i="4" s="1"/>
  <c r="BH7" i="5"/>
  <c r="FX52" i="4" s="1"/>
  <c r="BG7" i="5"/>
  <c r="FE52" i="4" s="1"/>
  <c r="BF7" i="5"/>
  <c r="BD7" i="5"/>
  <c r="BC7" i="5"/>
  <c r="BB7" i="5"/>
  <c r="BA7" i="5"/>
  <c r="AZ7" i="5"/>
  <c r="AY7" i="5"/>
  <c r="CS52" i="4" s="1"/>
  <c r="AX7" i="5"/>
  <c r="BZ52" i="4" s="1"/>
  <c r="AW7" i="5"/>
  <c r="AV7" i="5"/>
  <c r="AU7" i="5"/>
  <c r="U52" i="4" s="1"/>
  <c r="AS7" i="5"/>
  <c r="HJ32" i="4" s="1"/>
  <c r="AR7" i="5"/>
  <c r="GQ32" i="4" s="1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CS31" i="4" s="1"/>
  <c r="AB7" i="5"/>
  <c r="BZ31" i="4" s="1"/>
  <c r="AA7" i="5"/>
  <c r="BG31" i="4" s="1"/>
  <c r="Z7" i="5"/>
  <c r="AN31" i="4" s="1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DU10" i="4" s="1"/>
  <c r="Q7" i="5"/>
  <c r="CF10" i="4" s="1"/>
  <c r="P7" i="5"/>
  <c r="O7" i="5"/>
  <c r="N7" i="5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Y6" i="5"/>
  <c r="K88" i="4" s="1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D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H88" i="4"/>
  <c r="G88" i="4"/>
  <c r="F88" i="4"/>
  <c r="IE78" i="4"/>
  <c r="HP78" i="4"/>
  <c r="BK78" i="4"/>
  <c r="MI77" i="4"/>
  <c r="KA77" i="4"/>
  <c r="IT77" i="4"/>
  <c r="IE77" i="4"/>
  <c r="CV67" i="4"/>
  <c r="MA53" i="4"/>
  <c r="JV53" i="4"/>
  <c r="JC53" i="4"/>
  <c r="CS53" i="4"/>
  <c r="BZ53" i="4"/>
  <c r="BG53" i="4"/>
  <c r="AN53" i="4"/>
  <c r="U53" i="4"/>
  <c r="MA52" i="4"/>
  <c r="LH52" i="4"/>
  <c r="HJ52" i="4"/>
  <c r="EL52" i="4"/>
  <c r="BG52" i="4"/>
  <c r="AN52" i="4"/>
  <c r="LH32" i="4"/>
  <c r="KO32" i="4"/>
  <c r="CS32" i="4"/>
  <c r="BZ32" i="4"/>
  <c r="AN32" i="4"/>
  <c r="U32" i="4"/>
  <c r="JC31" i="4"/>
  <c r="HJ31" i="4"/>
  <c r="GQ31" i="4"/>
  <c r="FX31" i="4"/>
  <c r="EL31" i="4"/>
  <c r="JQ10" i="4"/>
  <c r="HX10" i="4"/>
  <c r="B10" i="4"/>
  <c r="HX8" i="4"/>
  <c r="FJ8" i="4"/>
  <c r="AQ8" i="4"/>
  <c r="B8" i="4"/>
  <c r="B11" i="5" l="1"/>
  <c r="JC51" i="4" s="1"/>
  <c r="E11" i="5"/>
  <c r="IE76" i="4" s="1"/>
  <c r="F11" i="5"/>
  <c r="MA30" i="4" s="1"/>
  <c r="LE76" i="4"/>
  <c r="FX51" i="4"/>
  <c r="KO30" i="4"/>
  <c r="HP76" i="4"/>
  <c r="BG51" i="4"/>
  <c r="FX30" i="4"/>
  <c r="BG30" i="4"/>
  <c r="AV76" i="4"/>
  <c r="KO51" i="4"/>
  <c r="C11" i="5"/>
  <c r="GQ51" i="4" l="1"/>
  <c r="BZ76" i="4"/>
  <c r="LH30" i="4"/>
  <c r="R76" i="4"/>
  <c r="MA51" i="4"/>
  <c r="GQ30" i="4"/>
  <c r="LT76" i="4"/>
  <c r="BZ30" i="4"/>
  <c r="MI76" i="4"/>
  <c r="BK76" i="4"/>
  <c r="LH51" i="4"/>
  <c r="HJ51" i="4"/>
  <c r="BZ51" i="4"/>
  <c r="CS30" i="4"/>
  <c r="IT76" i="4"/>
  <c r="HJ30" i="4"/>
  <c r="CS51" i="4"/>
  <c r="U30" i="4"/>
  <c r="JC30" i="4"/>
  <c r="EL51" i="4"/>
  <c r="U51" i="4"/>
  <c r="EL30" i="4"/>
  <c r="KA76" i="4"/>
  <c r="GL76" i="4"/>
  <c r="AG76" i="4"/>
  <c r="JV51" i="4"/>
  <c r="KP76" i="4"/>
  <c r="FE51" i="4"/>
  <c r="JV30" i="4"/>
  <c r="HA76" i="4"/>
  <c r="AN51" i="4"/>
  <c r="FE30" i="4"/>
  <c r="AN30" i="4"/>
</calcChain>
</file>

<file path=xl/sharedStrings.xml><?xml version="1.0" encoding="utf-8"?>
<sst xmlns="http://schemas.openxmlformats.org/spreadsheetml/2006/main" count="232" uniqueCount="132">
  <si>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</si>
  <si>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</si>
  <si>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</si>
  <si>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</si>
  <si>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</si>
  <si>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</si>
  <si>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</si>
  <si>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</si>
  <si>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</si>
  <si>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</si>
  <si>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</si>
  <si>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</si>
  <si>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</si>
  <si>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</si>
  <si>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</si>
  <si>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</si>
  <si>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</si>
  <si>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</si>
  <si>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</si>
  <si>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</si>
  <si>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</si>
  <si>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</si>
  <si>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</si>
  <si>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</si>
  <si>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</si>
  <si>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</si>
  <si>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</si>
  <si>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</si>
  <si>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</si>
  <si>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</si>
  <si>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</si>
  <si>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</si>
  <si>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</si>
  <si>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</si>
  <si>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</si>
  <si>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</si>
  <si>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</si>
  <si>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</si>
  <si>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</si>
  <si>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</si>
  <si>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</si>
  <si>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</si>
  <si>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</si>
  <si>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</si>
  <si>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</si>
  <si>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</si>
  <si>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</si>
  <si>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</si>
  <si>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</si>
  <si>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</si>
  <si>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</si>
  <si>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</si>
  <si>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</si>
  <si>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</si>
  <si>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</si>
  <si>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</si>
  <si>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</si>
  <si>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</si>
  <si>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</si>
  <si>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</si>
  <si>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</si>
  <si>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</si>
  <si>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</si>
  <si>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</si>
  <si>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</si>
  <si>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</si>
  <si>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</si>
  <si>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</si>
  <si>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</si>
  <si>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</si>
  <si>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</si>
  <si>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</si>
  <si>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</si>
  <si>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</si>
  <si>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</si>
  <si>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</si>
  <si>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</si>
  <si>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</si>
  <si>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</si>
  <si>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</si>
  <si>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</si>
  <si>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</si>
  <si>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</si>
  <si>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</si>
  <si>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</si>
  <si>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</si>
  <si>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</si>
  <si>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</si>
  <si>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</si>
  <si>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</si>
  <si>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</si>
  <si>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</si>
  <si>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</si>
  <si>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</si>
  <si>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</si>
  <si>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</si>
  <si>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</si>
  <si>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</si>
  <si>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</si>
  <si>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</si>
  <si>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</si>
  <si>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</si>
  <si>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</si>
  <si>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</si>
  <si>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</si>
  <si>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</si>
  <si>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</si>
  <si>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</si>
  <si>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</si>
  <si>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</si>
  <si>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</si>
  <si>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</si>
  <si>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松茂駐車場</t>
  </si>
  <si>
    <t>法適用</t>
  </si>
  <si>
    <t>駐車場整備事業</t>
  </si>
  <si>
    <t>-</t>
  </si>
  <si>
    <t>Ａ３Ｂ２</t>
  </si>
  <si>
    <t>自治体職員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</si>
  <si>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</si>
  <si>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</si>
  <si>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</si>
  <si>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</si>
  <si>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</si>
  <si>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</si>
  <si>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</si>
  <si>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</si>
  <si>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</si>
  <si>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</si>
  <si>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⑥有形固定資産減価償却率
　機械設備等の老朽化により、全国平均より高くなっているが、計画に基づいて令和２年度に自動車管制装置等の取替工事を実施したため改善している。
⑧設備投資見込額
　経営計画に沿って、令和２年度に施設の維持に必要な設備投資を行ったため、大幅に減少した。</t>
    <rPh sb="1" eb="3">
      <t>ユウケイ</t>
    </rPh>
    <rPh sb="3" eb="5">
      <t>コテイ</t>
    </rPh>
    <rPh sb="5" eb="7">
      <t>シサン</t>
    </rPh>
    <rPh sb="7" eb="9">
      <t>ゲンカ</t>
    </rPh>
    <rPh sb="9" eb="12">
      <t>ショウキャクリツ</t>
    </rPh>
    <rPh sb="14" eb="16">
      <t>キカイ</t>
    </rPh>
    <rPh sb="16" eb="19">
      <t>セツビトウ</t>
    </rPh>
    <rPh sb="20" eb="23">
      <t>ロウキュウカ</t>
    </rPh>
    <rPh sb="27" eb="29">
      <t>ゼンコク</t>
    </rPh>
    <rPh sb="29" eb="31">
      <t>ヘイキン</t>
    </rPh>
    <rPh sb="33" eb="34">
      <t>タカ</t>
    </rPh>
    <rPh sb="49" eb="51">
      <t>レイワ</t>
    </rPh>
    <rPh sb="52" eb="54">
      <t>ネンド</t>
    </rPh>
    <rPh sb="55" eb="58">
      <t>ジドウシャ</t>
    </rPh>
    <rPh sb="58" eb="60">
      <t>カンセイ</t>
    </rPh>
    <rPh sb="60" eb="62">
      <t>ソウチ</t>
    </rPh>
    <rPh sb="62" eb="63">
      <t>トウ</t>
    </rPh>
    <rPh sb="64" eb="66">
      <t>トリカ</t>
    </rPh>
    <rPh sb="66" eb="68">
      <t>コウジ</t>
    </rPh>
    <rPh sb="69" eb="71">
      <t>ジッシ</t>
    </rPh>
    <rPh sb="75" eb="77">
      <t>カイゼン</t>
    </rPh>
    <rPh sb="84" eb="86">
      <t>セツビ</t>
    </rPh>
    <rPh sb="86" eb="88">
      <t>トウシ</t>
    </rPh>
    <rPh sb="88" eb="90">
      <t>ミコ</t>
    </rPh>
    <rPh sb="90" eb="91">
      <t>ガク</t>
    </rPh>
    <rPh sb="93" eb="95">
      <t>ケイエイ</t>
    </rPh>
    <rPh sb="95" eb="97">
      <t>ケイカク</t>
    </rPh>
    <rPh sb="98" eb="99">
      <t>ソ</t>
    </rPh>
    <rPh sb="102" eb="104">
      <t>レイワ</t>
    </rPh>
    <rPh sb="105" eb="107">
      <t>ネンド</t>
    </rPh>
    <rPh sb="108" eb="110">
      <t>シセツ</t>
    </rPh>
    <rPh sb="111" eb="113">
      <t>イジ</t>
    </rPh>
    <rPh sb="114" eb="116">
      <t>ヒツヨウ</t>
    </rPh>
    <rPh sb="117" eb="119">
      <t>セツビ</t>
    </rPh>
    <rPh sb="119" eb="121">
      <t>トウシ</t>
    </rPh>
    <rPh sb="122" eb="123">
      <t>オコナ</t>
    </rPh>
    <rPh sb="128" eb="130">
      <t>オオハバ</t>
    </rPh>
    <rPh sb="131" eb="133">
      <t>ゲンショウ</t>
    </rPh>
    <phoneticPr fontId="5"/>
  </si>
  <si>
    <t xml:space="preserve">　
 今後の経営にあたっては、令和３年度改定の経営戦略(平成29年度～令和8年度)に基づき、効率的な経営に努める。
　また、駐車場周辺の環境変化も注視しつつ、指定管理者との連携の下、利用者のニーズを的確に把握し、利用促進につながる取組を推進する。　
</t>
    <phoneticPr fontId="5"/>
  </si>
  <si>
    <t>①経常収支比率
　料金収入等の収益や修繕費等の費用の増減により、年度によって変動があるが、令和５年度は、新型コロナウイルス感染症の５類感染症移行の影響により、令和２年度から続いていた赤字が解消され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
　令和２年度は、新型コロナウイルス感染症の影響により、純損失を計上しマイナスとなったが、令和３年度以降は徐々に回復し、全国平均より高い水準となっている。</t>
    <rPh sb="246" eb="248">
      <t>レイワ</t>
    </rPh>
    <rPh sb="249" eb="251">
      <t>ネンド</t>
    </rPh>
    <rPh sb="251" eb="253">
      <t>イコウ</t>
    </rPh>
    <rPh sb="254" eb="256">
      <t>ジョジョ</t>
    </rPh>
    <rPh sb="257" eb="259">
      <t>カイフク</t>
    </rPh>
    <rPh sb="261" eb="263">
      <t>ゼンコク</t>
    </rPh>
    <rPh sb="263" eb="265">
      <t>ヘイキン</t>
    </rPh>
    <rPh sb="267" eb="268">
      <t>タカ</t>
    </rPh>
    <rPh sb="269" eb="271">
      <t>スイジュン</t>
    </rPh>
    <phoneticPr fontId="5"/>
  </si>
  <si>
    <t>⑪稼働率
　低料金の民間駐車場が周辺地域に多数進出したことにより、有料駐車場の利用が低迷。
　料金改定等により、一旦、増加に転じたが、新型コロナウイルス感染症の影響により、令和２年２月末から利用台数が激減した。その後、新型コロナウイルス感染症の５類感染症移行の影響により稼働率は徐々に回復している。</t>
    <rPh sb="1" eb="4">
      <t>カドウリツ</t>
    </rPh>
    <rPh sb="6" eb="9">
      <t>テイリョウキン</t>
    </rPh>
    <rPh sb="10" eb="12">
      <t>ミンカン</t>
    </rPh>
    <rPh sb="12" eb="15">
      <t>チュウシャジョウ</t>
    </rPh>
    <rPh sb="16" eb="18">
      <t>シュウヘン</t>
    </rPh>
    <rPh sb="18" eb="20">
      <t>チイキ</t>
    </rPh>
    <rPh sb="21" eb="23">
      <t>タスウ</t>
    </rPh>
    <rPh sb="23" eb="25">
      <t>シンシュツ</t>
    </rPh>
    <rPh sb="33" eb="35">
      <t>ユウリョウ</t>
    </rPh>
    <rPh sb="35" eb="38">
      <t>チュウシャジョウ</t>
    </rPh>
    <rPh sb="39" eb="41">
      <t>リヨウ</t>
    </rPh>
    <rPh sb="42" eb="44">
      <t>テイメイ</t>
    </rPh>
    <rPh sb="47" eb="49">
      <t>リョウキン</t>
    </rPh>
    <rPh sb="49" eb="51">
      <t>カイテイ</t>
    </rPh>
    <rPh sb="51" eb="52">
      <t>トウ</t>
    </rPh>
    <rPh sb="56" eb="58">
      <t>イッタン</t>
    </rPh>
    <rPh sb="59" eb="61">
      <t>ゾウカ</t>
    </rPh>
    <rPh sb="62" eb="63">
      <t>テン</t>
    </rPh>
    <rPh sb="67" eb="69">
      <t>シンガタ</t>
    </rPh>
    <rPh sb="76" eb="78">
      <t>カンセン</t>
    </rPh>
    <rPh sb="78" eb="79">
      <t>ショウ</t>
    </rPh>
    <rPh sb="80" eb="82">
      <t>エイキョウ</t>
    </rPh>
    <rPh sb="86" eb="88">
      <t>レイワ</t>
    </rPh>
    <rPh sb="89" eb="90">
      <t>ネン</t>
    </rPh>
    <rPh sb="91" eb="92">
      <t>ガツ</t>
    </rPh>
    <rPh sb="92" eb="93">
      <t>マツ</t>
    </rPh>
    <rPh sb="95" eb="97">
      <t>リヨウ</t>
    </rPh>
    <rPh sb="97" eb="99">
      <t>ダイスウ</t>
    </rPh>
    <rPh sb="100" eb="102">
      <t>ゲキゲン</t>
    </rPh>
    <rPh sb="107" eb="108">
      <t>ゴ</t>
    </rPh>
    <rPh sb="135" eb="138">
      <t>カドウリツ</t>
    </rPh>
    <rPh sb="139" eb="141">
      <t>ジョジョ</t>
    </rPh>
    <rPh sb="142" eb="144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</si>
</sst>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519.79999999999995</c:v>
                </c:pt>
                <c:pt idx="1">
                  <c:v>29.3</c:v>
                </c:pt>
                <c:pt idx="2">
                  <c:v>47.9</c:v>
                </c:pt>
                <c:pt idx="3">
                  <c:v>82.5</c:v>
                </c:pt>
                <c:pt idx="4">
                  <c:v>139.30000000000001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A-4497-8859-83BB467D9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253.2</c:v>
                </c:pt>
                <c:pt idx="1">
                  <c:v>90.6</c:v>
                </c:pt>
                <c:pt idx="2">
                  <c:v>95.5</c:v>
                </c:pt>
                <c:pt idx="3">
                  <c:v>101.1</c:v>
                </c:pt>
                <c:pt idx="4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A-4497-8859-83BB467D9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A-46EA-B228-F1D0CAF3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A-46EA-B228-F1D0CAF3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9-42EB-BB47-C8FCDDD7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42EB-BB47-C8FCDDD7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87.2</c:v>
                </c:pt>
                <c:pt idx="1">
                  <c:v>47.7</c:v>
                </c:pt>
                <c:pt idx="2">
                  <c:v>51.8</c:v>
                </c:pt>
                <c:pt idx="3">
                  <c:v>55.5</c:v>
                </c:pt>
                <c:pt idx="4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F-4A8B-9B6D-3DDD6374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30</c:v>
                </c:pt>
                <c:pt idx="2">
                  <c:v>36.6</c:v>
                </c:pt>
                <c:pt idx="3">
                  <c:v>42.4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F-4A8B-9B6D-3DDD6374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9-48A6-9248-BA7769A1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9-48A6-9248-BA7769A1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C-4807-93B2-7AE0D581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807-93B2-7AE0D581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23.5</c:v>
                </c:pt>
                <c:pt idx="2">
                  <c:v>31.3</c:v>
                </c:pt>
                <c:pt idx="3">
                  <c:v>52.6</c:v>
                </c:pt>
                <c:pt idx="4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8-4F30-BCC4-AC39F00B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94.3</c:v>
                </c:pt>
                <c:pt idx="1">
                  <c:v>65.5</c:v>
                </c:pt>
                <c:pt idx="2">
                  <c:v>66.5</c:v>
                </c:pt>
                <c:pt idx="3">
                  <c:v>75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8-4F30-BCC4-AC39F00B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91.5</c:v>
                </c:pt>
                <c:pt idx="1">
                  <c:v>-195.2</c:v>
                </c:pt>
                <c:pt idx="2">
                  <c:v>78.599999999999994</c:v>
                </c:pt>
                <c:pt idx="3">
                  <c:v>86.7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BA9-912E-FCCE6D13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59.5</c:v>
                </c:pt>
                <c:pt idx="1">
                  <c:v>-40.799999999999997</c:v>
                </c:pt>
                <c:pt idx="2">
                  <c:v>71</c:v>
                </c:pt>
                <c:pt idx="3">
                  <c:v>27.9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8-4BA9-912E-FCCE6D13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3924</c:v>
                </c:pt>
                <c:pt idx="1">
                  <c:v>-4131</c:v>
                </c:pt>
                <c:pt idx="2">
                  <c:v>2272</c:v>
                </c:pt>
                <c:pt idx="3">
                  <c:v>4179</c:v>
                </c:pt>
                <c:pt idx="4">
                  <c:v>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5-4166-B281-F0F46FD9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7824</c:v>
                </c:pt>
                <c:pt idx="1">
                  <c:v>-112</c:v>
                </c:pt>
                <c:pt idx="2">
                  <c:v>-1240</c:v>
                </c:pt>
                <c:pt idx="3">
                  <c:v>2754</c:v>
                </c:pt>
                <c:pt idx="4">
                  <c:v>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5-4166-B281-F0F46FD9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【27,207】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【129.0】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Q1" zoomScale="80" zoomScaleNormal="8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徳島県　松茂駐車場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自治体職員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2870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>
        <f>データ!O7</f>
        <v>93.8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230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519.79999999999995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29.3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47.9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82.5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139.30000000000001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70.900000000000006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23.5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31.3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52.6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69.599999999999994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253.2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90.6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95.5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101.1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115.4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0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0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0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0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0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94.3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65.5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66.5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75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83.5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17" t="s">
        <v>128</v>
      </c>
      <c r="NE32" s="118"/>
      <c r="NF32" s="118"/>
      <c r="NG32" s="118"/>
      <c r="NH32" s="118"/>
      <c r="NI32" s="118"/>
      <c r="NJ32" s="118"/>
      <c r="NK32" s="118"/>
      <c r="NL32" s="118"/>
      <c r="NM32" s="118"/>
      <c r="NN32" s="118"/>
      <c r="NO32" s="118"/>
      <c r="NP32" s="118"/>
      <c r="NQ32" s="118"/>
      <c r="NR32" s="119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17"/>
      <c r="NE33" s="118"/>
      <c r="NF33" s="118"/>
      <c r="NG33" s="118"/>
      <c r="NH33" s="118"/>
      <c r="NI33" s="118"/>
      <c r="NJ33" s="118"/>
      <c r="NK33" s="118"/>
      <c r="NL33" s="118"/>
      <c r="NM33" s="118"/>
      <c r="NN33" s="118"/>
      <c r="NO33" s="118"/>
      <c r="NP33" s="118"/>
      <c r="NQ33" s="118"/>
      <c r="NR33" s="119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17"/>
      <c r="NE34" s="118"/>
      <c r="NF34" s="118"/>
      <c r="NG34" s="118"/>
      <c r="NH34" s="118"/>
      <c r="NI34" s="118"/>
      <c r="NJ34" s="118"/>
      <c r="NK34" s="118"/>
      <c r="NL34" s="118"/>
      <c r="NM34" s="118"/>
      <c r="NN34" s="118"/>
      <c r="NO34" s="118"/>
      <c r="NP34" s="118"/>
      <c r="NQ34" s="118"/>
      <c r="NR34" s="119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17"/>
      <c r="NE35" s="118"/>
      <c r="NF35" s="118"/>
      <c r="NG35" s="118"/>
      <c r="NH35" s="118"/>
      <c r="NI35" s="118"/>
      <c r="NJ35" s="118"/>
      <c r="NK35" s="118"/>
      <c r="NL35" s="118"/>
      <c r="NM35" s="118"/>
      <c r="NN35" s="118"/>
      <c r="NO35" s="118"/>
      <c r="NP35" s="118"/>
      <c r="NQ35" s="118"/>
      <c r="NR35" s="119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17"/>
      <c r="NE36" s="118"/>
      <c r="NF36" s="118"/>
      <c r="NG36" s="118"/>
      <c r="NH36" s="118"/>
      <c r="NI36" s="118"/>
      <c r="NJ36" s="118"/>
      <c r="NK36" s="118"/>
      <c r="NL36" s="118"/>
      <c r="NM36" s="118"/>
      <c r="NN36" s="118"/>
      <c r="NO36" s="118"/>
      <c r="NP36" s="118"/>
      <c r="NQ36" s="118"/>
      <c r="NR36" s="119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17"/>
      <c r="NE37" s="118"/>
      <c r="NF37" s="118"/>
      <c r="NG37" s="118"/>
      <c r="NH37" s="118"/>
      <c r="NI37" s="118"/>
      <c r="NJ37" s="118"/>
      <c r="NK37" s="118"/>
      <c r="NL37" s="118"/>
      <c r="NM37" s="118"/>
      <c r="NN37" s="118"/>
      <c r="NO37" s="118"/>
      <c r="NP37" s="118"/>
      <c r="NQ37" s="118"/>
      <c r="NR37" s="119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17"/>
      <c r="NE38" s="118"/>
      <c r="NF38" s="118"/>
      <c r="NG38" s="118"/>
      <c r="NH38" s="118"/>
      <c r="NI38" s="118"/>
      <c r="NJ38" s="118"/>
      <c r="NK38" s="118"/>
      <c r="NL38" s="118"/>
      <c r="NM38" s="118"/>
      <c r="NN38" s="118"/>
      <c r="NO38" s="118"/>
      <c r="NP38" s="118"/>
      <c r="NQ38" s="118"/>
      <c r="NR38" s="119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17"/>
      <c r="NE39" s="118"/>
      <c r="NF39" s="118"/>
      <c r="NG39" s="118"/>
      <c r="NH39" s="118"/>
      <c r="NI39" s="118"/>
      <c r="NJ39" s="118"/>
      <c r="NK39" s="118"/>
      <c r="NL39" s="118"/>
      <c r="NM39" s="118"/>
      <c r="NN39" s="118"/>
      <c r="NO39" s="118"/>
      <c r="NP39" s="118"/>
      <c r="NQ39" s="118"/>
      <c r="NR39" s="119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17"/>
      <c r="NE40" s="118"/>
      <c r="NF40" s="118"/>
      <c r="NG40" s="118"/>
      <c r="NH40" s="118"/>
      <c r="NI40" s="118"/>
      <c r="NJ40" s="118"/>
      <c r="NK40" s="118"/>
      <c r="NL40" s="118"/>
      <c r="NM40" s="118"/>
      <c r="NN40" s="118"/>
      <c r="NO40" s="118"/>
      <c r="NP40" s="118"/>
      <c r="NQ40" s="118"/>
      <c r="NR40" s="119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17"/>
      <c r="NE41" s="118"/>
      <c r="NF41" s="118"/>
      <c r="NG41" s="118"/>
      <c r="NH41" s="118"/>
      <c r="NI41" s="118"/>
      <c r="NJ41" s="118"/>
      <c r="NK41" s="118"/>
      <c r="NL41" s="118"/>
      <c r="NM41" s="118"/>
      <c r="NN41" s="118"/>
      <c r="NO41" s="118"/>
      <c r="NP41" s="118"/>
      <c r="NQ41" s="118"/>
      <c r="NR41" s="119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17"/>
      <c r="NE42" s="118"/>
      <c r="NF42" s="118"/>
      <c r="NG42" s="118"/>
      <c r="NH42" s="118"/>
      <c r="NI42" s="118"/>
      <c r="NJ42" s="118"/>
      <c r="NK42" s="118"/>
      <c r="NL42" s="118"/>
      <c r="NM42" s="118"/>
      <c r="NN42" s="118"/>
      <c r="NO42" s="118"/>
      <c r="NP42" s="118"/>
      <c r="NQ42" s="118"/>
      <c r="NR42" s="119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17"/>
      <c r="NE43" s="118"/>
      <c r="NF43" s="118"/>
      <c r="NG43" s="118"/>
      <c r="NH43" s="118"/>
      <c r="NI43" s="118"/>
      <c r="NJ43" s="118"/>
      <c r="NK43" s="118"/>
      <c r="NL43" s="118"/>
      <c r="NM43" s="118"/>
      <c r="NN43" s="118"/>
      <c r="NO43" s="118"/>
      <c r="NP43" s="118"/>
      <c r="NQ43" s="118"/>
      <c r="NR43" s="119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17"/>
      <c r="NE44" s="118"/>
      <c r="NF44" s="118"/>
      <c r="NG44" s="118"/>
      <c r="NH44" s="118"/>
      <c r="NI44" s="118"/>
      <c r="NJ44" s="118"/>
      <c r="NK44" s="118"/>
      <c r="NL44" s="118"/>
      <c r="NM44" s="118"/>
      <c r="NN44" s="118"/>
      <c r="NO44" s="118"/>
      <c r="NP44" s="118"/>
      <c r="NQ44" s="118"/>
      <c r="NR44" s="119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17"/>
      <c r="NE45" s="118"/>
      <c r="NF45" s="118"/>
      <c r="NG45" s="118"/>
      <c r="NH45" s="118"/>
      <c r="NI45" s="118"/>
      <c r="NJ45" s="118"/>
      <c r="NK45" s="118"/>
      <c r="NL45" s="118"/>
      <c r="NM45" s="118"/>
      <c r="NN45" s="118"/>
      <c r="NO45" s="118"/>
      <c r="NP45" s="118"/>
      <c r="NQ45" s="118"/>
      <c r="NR45" s="119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17"/>
      <c r="NE46" s="118"/>
      <c r="NF46" s="118"/>
      <c r="NG46" s="118"/>
      <c r="NH46" s="118"/>
      <c r="NI46" s="118"/>
      <c r="NJ46" s="118"/>
      <c r="NK46" s="118"/>
      <c r="NL46" s="118"/>
      <c r="NM46" s="118"/>
      <c r="NN46" s="118"/>
      <c r="NO46" s="118"/>
      <c r="NP46" s="118"/>
      <c r="NQ46" s="118"/>
      <c r="NR46" s="119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7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9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17" t="s">
        <v>131</v>
      </c>
      <c r="NE49" s="118"/>
      <c r="NF49" s="118"/>
      <c r="NG49" s="118"/>
      <c r="NH49" s="118"/>
      <c r="NI49" s="118"/>
      <c r="NJ49" s="118"/>
      <c r="NK49" s="118"/>
      <c r="NL49" s="118"/>
      <c r="NM49" s="118"/>
      <c r="NN49" s="118"/>
      <c r="NO49" s="118"/>
      <c r="NP49" s="118"/>
      <c r="NQ49" s="118"/>
      <c r="NR49" s="119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17"/>
      <c r="NE50" s="118"/>
      <c r="NF50" s="118"/>
      <c r="NG50" s="118"/>
      <c r="NH50" s="118"/>
      <c r="NI50" s="118"/>
      <c r="NJ50" s="118"/>
      <c r="NK50" s="118"/>
      <c r="NL50" s="118"/>
      <c r="NM50" s="118"/>
      <c r="NN50" s="118"/>
      <c r="NO50" s="118"/>
      <c r="NP50" s="118"/>
      <c r="NQ50" s="118"/>
      <c r="NR50" s="119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17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9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3">
        <f>データ!AU7</f>
        <v>0</v>
      </c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>
        <f>データ!AV7</f>
        <v>0</v>
      </c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>
        <f>データ!AW7</f>
        <v>0</v>
      </c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>
        <f>データ!AX7</f>
        <v>0</v>
      </c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>
        <f>データ!AY7</f>
        <v>0</v>
      </c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91.5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-195.2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78.599999999999994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86.7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94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3">
        <f>データ!BQ7</f>
        <v>3924</v>
      </c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>
        <f>データ!BR7</f>
        <v>-4131</v>
      </c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>
        <f>データ!BS7</f>
        <v>2272</v>
      </c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>
        <f>データ!BT7</f>
        <v>4179</v>
      </c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>
        <f>データ!BU7</f>
        <v>7450</v>
      </c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17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9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3">
        <f>データ!AZ7</f>
        <v>0</v>
      </c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>
        <f>データ!BA7</f>
        <v>0</v>
      </c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>
        <f>データ!BB7</f>
        <v>0</v>
      </c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>
        <f>データ!BC7</f>
        <v>0</v>
      </c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>
        <f>データ!BD7</f>
        <v>0</v>
      </c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59.5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-40.799999999999997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71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27.9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32.4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3">
        <f>データ!BV7</f>
        <v>7824</v>
      </c>
      <c r="JD53" s="123"/>
      <c r="JE53" s="123"/>
      <c r="JF53" s="123"/>
      <c r="JG53" s="123"/>
      <c r="JH53" s="123"/>
      <c r="JI53" s="123"/>
      <c r="JJ53" s="123"/>
      <c r="JK53" s="123"/>
      <c r="JL53" s="123"/>
      <c r="JM53" s="123"/>
      <c r="JN53" s="123"/>
      <c r="JO53" s="123"/>
      <c r="JP53" s="123"/>
      <c r="JQ53" s="123"/>
      <c r="JR53" s="123"/>
      <c r="JS53" s="123"/>
      <c r="JT53" s="123"/>
      <c r="JU53" s="123"/>
      <c r="JV53" s="123">
        <f>データ!BW7</f>
        <v>-112</v>
      </c>
      <c r="JW53" s="123"/>
      <c r="JX53" s="123"/>
      <c r="JY53" s="123"/>
      <c r="JZ53" s="123"/>
      <c r="KA53" s="123"/>
      <c r="KB53" s="123"/>
      <c r="KC53" s="123"/>
      <c r="KD53" s="123"/>
      <c r="KE53" s="123"/>
      <c r="KF53" s="123"/>
      <c r="KG53" s="123"/>
      <c r="KH53" s="123"/>
      <c r="KI53" s="123"/>
      <c r="KJ53" s="123"/>
      <c r="KK53" s="123"/>
      <c r="KL53" s="123"/>
      <c r="KM53" s="123"/>
      <c r="KN53" s="123"/>
      <c r="KO53" s="123">
        <f>データ!BX7</f>
        <v>-1240</v>
      </c>
      <c r="KP53" s="123"/>
      <c r="KQ53" s="123"/>
      <c r="KR53" s="123"/>
      <c r="KS53" s="123"/>
      <c r="KT53" s="123"/>
      <c r="KU53" s="123"/>
      <c r="KV53" s="123"/>
      <c r="KW53" s="123"/>
      <c r="KX53" s="123"/>
      <c r="KY53" s="123"/>
      <c r="KZ53" s="123"/>
      <c r="LA53" s="123"/>
      <c r="LB53" s="123"/>
      <c r="LC53" s="123"/>
      <c r="LD53" s="123"/>
      <c r="LE53" s="123"/>
      <c r="LF53" s="123"/>
      <c r="LG53" s="123"/>
      <c r="LH53" s="123">
        <f>データ!BY7</f>
        <v>2754</v>
      </c>
      <c r="LI53" s="123"/>
      <c r="LJ53" s="123"/>
      <c r="LK53" s="123"/>
      <c r="LL53" s="123"/>
      <c r="LM53" s="123"/>
      <c r="LN53" s="123"/>
      <c r="LO53" s="123"/>
      <c r="LP53" s="123"/>
      <c r="LQ53" s="123"/>
      <c r="LR53" s="123"/>
      <c r="LS53" s="123"/>
      <c r="LT53" s="123"/>
      <c r="LU53" s="123"/>
      <c r="LV53" s="123"/>
      <c r="LW53" s="123"/>
      <c r="LX53" s="123"/>
      <c r="LY53" s="123"/>
      <c r="LZ53" s="123"/>
      <c r="MA53" s="123">
        <f>データ!BZ7</f>
        <v>4159</v>
      </c>
      <c r="MB53" s="123"/>
      <c r="MC53" s="123"/>
      <c r="MD53" s="123"/>
      <c r="ME53" s="123"/>
      <c r="MF53" s="123"/>
      <c r="MG53" s="123"/>
      <c r="MH53" s="123"/>
      <c r="MI53" s="123"/>
      <c r="MJ53" s="123"/>
      <c r="MK53" s="123"/>
      <c r="ML53" s="123"/>
      <c r="MM53" s="123"/>
      <c r="MN53" s="123"/>
      <c r="MO53" s="123"/>
      <c r="MP53" s="123"/>
      <c r="MQ53" s="123"/>
      <c r="MR53" s="123"/>
      <c r="MS53" s="123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17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9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17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9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17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9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17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9"/>
    </row>
    <row r="57" spans="1:382" ht="13.5" customHeight="1" x14ac:dyDescent="0.2">
      <c r="A57" s="2"/>
      <c r="B57" s="25"/>
      <c r="NB57" s="26"/>
      <c r="NC57" s="2"/>
      <c r="ND57" s="117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9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17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9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17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9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17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9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17"/>
      <c r="NE61" s="118"/>
      <c r="NF61" s="118"/>
      <c r="NG61" s="118"/>
      <c r="NH61" s="118"/>
      <c r="NI61" s="118"/>
      <c r="NJ61" s="118"/>
      <c r="NK61" s="118"/>
      <c r="NL61" s="118"/>
      <c r="NM61" s="118"/>
      <c r="NN61" s="118"/>
      <c r="NO61" s="118"/>
      <c r="NP61" s="118"/>
      <c r="NQ61" s="118"/>
      <c r="NR61" s="119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17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9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4" t="s">
        <v>32</v>
      </c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17"/>
      <c r="NE63" s="118"/>
      <c r="NF63" s="118"/>
      <c r="NG63" s="118"/>
      <c r="NH63" s="118"/>
      <c r="NI63" s="118"/>
      <c r="NJ63" s="118"/>
      <c r="NK63" s="118"/>
      <c r="NL63" s="118"/>
      <c r="NM63" s="118"/>
      <c r="NN63" s="118"/>
      <c r="NO63" s="118"/>
      <c r="NP63" s="118"/>
      <c r="NQ63" s="118"/>
      <c r="NR63" s="119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20"/>
      <c r="NE64" s="121"/>
      <c r="NF64" s="121"/>
      <c r="NG64" s="121"/>
      <c r="NH64" s="121"/>
      <c r="NI64" s="121"/>
      <c r="NJ64" s="121"/>
      <c r="NK64" s="121"/>
      <c r="NL64" s="121"/>
      <c r="NM64" s="121"/>
      <c r="NN64" s="121"/>
      <c r="NO64" s="121"/>
      <c r="NP64" s="121"/>
      <c r="NQ64" s="121"/>
      <c r="NR64" s="122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17" t="s">
        <v>129</v>
      </c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9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5">
        <f>データ!CM7</f>
        <v>519730</v>
      </c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7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17"/>
      <c r="NE67" s="118"/>
      <c r="NF67" s="118"/>
      <c r="NG67" s="118"/>
      <c r="NH67" s="118"/>
      <c r="NI67" s="118"/>
      <c r="NJ67" s="118"/>
      <c r="NK67" s="118"/>
      <c r="NL67" s="118"/>
      <c r="NM67" s="118"/>
      <c r="NN67" s="118"/>
      <c r="NO67" s="118"/>
      <c r="NP67" s="118"/>
      <c r="NQ67" s="118"/>
      <c r="NR67" s="119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8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  <c r="EW68" s="129"/>
      <c r="EX68" s="129"/>
      <c r="EY68" s="129"/>
      <c r="EZ68" s="129"/>
      <c r="FA68" s="129"/>
      <c r="FB68" s="129"/>
      <c r="FC68" s="129"/>
      <c r="FD68" s="129"/>
      <c r="FE68" s="129"/>
      <c r="FF68" s="129"/>
      <c r="FG68" s="129"/>
      <c r="FH68" s="129"/>
      <c r="FI68" s="129"/>
      <c r="FJ68" s="129"/>
      <c r="FK68" s="129"/>
      <c r="FL68" s="129"/>
      <c r="FM68" s="129"/>
      <c r="FN68" s="129"/>
      <c r="FO68" s="129"/>
      <c r="FP68" s="129"/>
      <c r="FQ68" s="129"/>
      <c r="FR68" s="129"/>
      <c r="FS68" s="129"/>
      <c r="FT68" s="129"/>
      <c r="FU68" s="129"/>
      <c r="FV68" s="129"/>
      <c r="FW68" s="130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17"/>
      <c r="NE68" s="118"/>
      <c r="NF68" s="118"/>
      <c r="NG68" s="118"/>
      <c r="NH68" s="118"/>
      <c r="NI68" s="118"/>
      <c r="NJ68" s="118"/>
      <c r="NK68" s="118"/>
      <c r="NL68" s="118"/>
      <c r="NM68" s="118"/>
      <c r="NN68" s="118"/>
      <c r="NO68" s="118"/>
      <c r="NP68" s="118"/>
      <c r="NQ68" s="118"/>
      <c r="NR68" s="119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8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29"/>
      <c r="FC69" s="129"/>
      <c r="FD69" s="129"/>
      <c r="FE69" s="129"/>
      <c r="FF69" s="129"/>
      <c r="FG69" s="129"/>
      <c r="FH69" s="129"/>
      <c r="FI69" s="129"/>
      <c r="FJ69" s="129"/>
      <c r="FK69" s="129"/>
      <c r="FL69" s="129"/>
      <c r="FM69" s="129"/>
      <c r="FN69" s="129"/>
      <c r="FO69" s="129"/>
      <c r="FP69" s="129"/>
      <c r="FQ69" s="129"/>
      <c r="FR69" s="129"/>
      <c r="FS69" s="129"/>
      <c r="FT69" s="129"/>
      <c r="FU69" s="129"/>
      <c r="FV69" s="129"/>
      <c r="FW69" s="130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17"/>
      <c r="NE69" s="118"/>
      <c r="NF69" s="118"/>
      <c r="NG69" s="118"/>
      <c r="NH69" s="118"/>
      <c r="NI69" s="118"/>
      <c r="NJ69" s="118"/>
      <c r="NK69" s="118"/>
      <c r="NL69" s="118"/>
      <c r="NM69" s="118"/>
      <c r="NN69" s="118"/>
      <c r="NO69" s="118"/>
      <c r="NP69" s="118"/>
      <c r="NQ69" s="118"/>
      <c r="NR69" s="119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1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3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17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9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17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9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4" t="s">
        <v>34</v>
      </c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17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9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17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9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17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9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17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9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4" t="str">
        <f>データ!$B$11</f>
        <v>R01</v>
      </c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6"/>
      <c r="AG76" s="134" t="str">
        <f>データ!$C$11</f>
        <v>R02</v>
      </c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6"/>
      <c r="AV76" s="134" t="str">
        <f>データ!$D$11</f>
        <v>R03</v>
      </c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6"/>
      <c r="BK76" s="134" t="str">
        <f>データ!$E$11</f>
        <v>R04</v>
      </c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6"/>
      <c r="BZ76" s="134" t="str">
        <f>データ!$F$11</f>
        <v>R05</v>
      </c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6"/>
      <c r="CO76" s="2"/>
      <c r="CP76" s="2"/>
      <c r="CQ76" s="2"/>
      <c r="CR76" s="2"/>
      <c r="CS76" s="2"/>
      <c r="CT76" s="2"/>
      <c r="CU76" s="2"/>
      <c r="CV76" s="125">
        <f>データ!CN7</f>
        <v>3000</v>
      </c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26"/>
      <c r="FI76" s="126"/>
      <c r="FJ76" s="126"/>
      <c r="FK76" s="126"/>
      <c r="FL76" s="126"/>
      <c r="FM76" s="12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7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4" t="str">
        <f>データ!$B$11</f>
        <v>R01</v>
      </c>
      <c r="GM76" s="135"/>
      <c r="GN76" s="135"/>
      <c r="GO76" s="135"/>
      <c r="GP76" s="135"/>
      <c r="GQ76" s="135"/>
      <c r="GR76" s="135"/>
      <c r="GS76" s="135"/>
      <c r="GT76" s="135"/>
      <c r="GU76" s="135"/>
      <c r="GV76" s="135"/>
      <c r="GW76" s="135"/>
      <c r="GX76" s="135"/>
      <c r="GY76" s="135"/>
      <c r="GZ76" s="136"/>
      <c r="HA76" s="134" t="str">
        <f>データ!$C$11</f>
        <v>R02</v>
      </c>
      <c r="HB76" s="135"/>
      <c r="HC76" s="135"/>
      <c r="HD76" s="135"/>
      <c r="HE76" s="135"/>
      <c r="HF76" s="135"/>
      <c r="HG76" s="135"/>
      <c r="HH76" s="135"/>
      <c r="HI76" s="135"/>
      <c r="HJ76" s="135"/>
      <c r="HK76" s="135"/>
      <c r="HL76" s="135"/>
      <c r="HM76" s="135"/>
      <c r="HN76" s="135"/>
      <c r="HO76" s="136"/>
      <c r="HP76" s="134" t="str">
        <f>データ!$D$11</f>
        <v>R03</v>
      </c>
      <c r="HQ76" s="135"/>
      <c r="HR76" s="135"/>
      <c r="HS76" s="135"/>
      <c r="HT76" s="135"/>
      <c r="HU76" s="135"/>
      <c r="HV76" s="135"/>
      <c r="HW76" s="135"/>
      <c r="HX76" s="135"/>
      <c r="HY76" s="135"/>
      <c r="HZ76" s="135"/>
      <c r="IA76" s="135"/>
      <c r="IB76" s="135"/>
      <c r="IC76" s="135"/>
      <c r="ID76" s="136"/>
      <c r="IE76" s="134" t="str">
        <f>データ!$E$11</f>
        <v>R04</v>
      </c>
      <c r="IF76" s="135"/>
      <c r="IG76" s="135"/>
      <c r="IH76" s="135"/>
      <c r="II76" s="135"/>
      <c r="IJ76" s="135"/>
      <c r="IK76" s="135"/>
      <c r="IL76" s="135"/>
      <c r="IM76" s="135"/>
      <c r="IN76" s="135"/>
      <c r="IO76" s="135"/>
      <c r="IP76" s="135"/>
      <c r="IQ76" s="135"/>
      <c r="IR76" s="135"/>
      <c r="IS76" s="136"/>
      <c r="IT76" s="134" t="str">
        <f>データ!$F$11</f>
        <v>R05</v>
      </c>
      <c r="IU76" s="135"/>
      <c r="IV76" s="135"/>
      <c r="IW76" s="135"/>
      <c r="IX76" s="135"/>
      <c r="IY76" s="135"/>
      <c r="IZ76" s="135"/>
      <c r="JA76" s="135"/>
      <c r="JB76" s="135"/>
      <c r="JC76" s="135"/>
      <c r="JD76" s="135"/>
      <c r="JE76" s="135"/>
      <c r="JF76" s="135"/>
      <c r="JG76" s="135"/>
      <c r="JH76" s="136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4" t="str">
        <f>データ!$B$11</f>
        <v>R01</v>
      </c>
      <c r="KB76" s="135"/>
      <c r="KC76" s="135"/>
      <c r="KD76" s="135"/>
      <c r="KE76" s="135"/>
      <c r="KF76" s="135"/>
      <c r="KG76" s="135"/>
      <c r="KH76" s="135"/>
      <c r="KI76" s="135"/>
      <c r="KJ76" s="135"/>
      <c r="KK76" s="135"/>
      <c r="KL76" s="135"/>
      <c r="KM76" s="135"/>
      <c r="KN76" s="135"/>
      <c r="KO76" s="136"/>
      <c r="KP76" s="134" t="str">
        <f>データ!$C$11</f>
        <v>R02</v>
      </c>
      <c r="KQ76" s="135"/>
      <c r="KR76" s="135"/>
      <c r="KS76" s="135"/>
      <c r="KT76" s="135"/>
      <c r="KU76" s="135"/>
      <c r="KV76" s="135"/>
      <c r="KW76" s="135"/>
      <c r="KX76" s="135"/>
      <c r="KY76" s="135"/>
      <c r="KZ76" s="135"/>
      <c r="LA76" s="135"/>
      <c r="LB76" s="135"/>
      <c r="LC76" s="135"/>
      <c r="LD76" s="136"/>
      <c r="LE76" s="134" t="str">
        <f>データ!$D$11</f>
        <v>R03</v>
      </c>
      <c r="LF76" s="135"/>
      <c r="LG76" s="135"/>
      <c r="LH76" s="135"/>
      <c r="LI76" s="135"/>
      <c r="LJ76" s="135"/>
      <c r="LK76" s="135"/>
      <c r="LL76" s="135"/>
      <c r="LM76" s="135"/>
      <c r="LN76" s="135"/>
      <c r="LO76" s="135"/>
      <c r="LP76" s="135"/>
      <c r="LQ76" s="135"/>
      <c r="LR76" s="135"/>
      <c r="LS76" s="136"/>
      <c r="LT76" s="134" t="str">
        <f>データ!$E$11</f>
        <v>R04</v>
      </c>
      <c r="LU76" s="135"/>
      <c r="LV76" s="135"/>
      <c r="LW76" s="135"/>
      <c r="LX76" s="135"/>
      <c r="LY76" s="135"/>
      <c r="LZ76" s="135"/>
      <c r="MA76" s="135"/>
      <c r="MB76" s="135"/>
      <c r="MC76" s="135"/>
      <c r="MD76" s="135"/>
      <c r="ME76" s="135"/>
      <c r="MF76" s="135"/>
      <c r="MG76" s="135"/>
      <c r="MH76" s="136"/>
      <c r="MI76" s="134" t="str">
        <f>データ!$F$11</f>
        <v>R05</v>
      </c>
      <c r="MJ76" s="135"/>
      <c r="MK76" s="135"/>
      <c r="ML76" s="135"/>
      <c r="MM76" s="135"/>
      <c r="MN76" s="135"/>
      <c r="MO76" s="135"/>
      <c r="MP76" s="135"/>
      <c r="MQ76" s="135"/>
      <c r="MR76" s="135"/>
      <c r="MS76" s="135"/>
      <c r="MT76" s="135"/>
      <c r="MU76" s="135"/>
      <c r="MV76" s="135"/>
      <c r="MW76" s="136"/>
      <c r="MX76" s="2"/>
      <c r="MY76" s="2"/>
      <c r="MZ76" s="2"/>
      <c r="NA76" s="2"/>
      <c r="NB76" s="2"/>
      <c r="NC76" s="32"/>
      <c r="ND76" s="117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9"/>
    </row>
    <row r="77" spans="1:382" ht="13.5" customHeight="1" x14ac:dyDescent="0.2">
      <c r="A77" s="2"/>
      <c r="B77" s="11"/>
      <c r="C77" s="2"/>
      <c r="D77" s="2"/>
      <c r="E77" s="2"/>
      <c r="F77" s="2"/>
      <c r="I77" s="137" t="s">
        <v>27</v>
      </c>
      <c r="J77" s="137"/>
      <c r="K77" s="137"/>
      <c r="L77" s="137"/>
      <c r="M77" s="137"/>
      <c r="N77" s="137"/>
      <c r="O77" s="137"/>
      <c r="P77" s="137"/>
      <c r="Q77" s="137"/>
      <c r="R77" s="110">
        <f>データ!CB7</f>
        <v>87.2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>
        <f>データ!CC7</f>
        <v>47.7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>
        <f>データ!CD7</f>
        <v>51.8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>
        <f>データ!CE7</f>
        <v>55.5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>
        <f>データ!CF7</f>
        <v>59.7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8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29"/>
      <c r="EU77" s="129"/>
      <c r="EV77" s="129"/>
      <c r="EW77" s="129"/>
      <c r="EX77" s="129"/>
      <c r="EY77" s="129"/>
      <c r="EZ77" s="129"/>
      <c r="FA77" s="129"/>
      <c r="FB77" s="129"/>
      <c r="FC77" s="129"/>
      <c r="FD77" s="129"/>
      <c r="FE77" s="129"/>
      <c r="FF77" s="129"/>
      <c r="FG77" s="129"/>
      <c r="FH77" s="129"/>
      <c r="FI77" s="129"/>
      <c r="FJ77" s="129"/>
      <c r="FK77" s="129"/>
      <c r="FL77" s="129"/>
      <c r="FM77" s="129"/>
      <c r="FN77" s="129"/>
      <c r="FO77" s="129"/>
      <c r="FP77" s="129"/>
      <c r="FQ77" s="129"/>
      <c r="FR77" s="129"/>
      <c r="FS77" s="129"/>
      <c r="FT77" s="129"/>
      <c r="FU77" s="129"/>
      <c r="FV77" s="129"/>
      <c r="FW77" s="130"/>
      <c r="FY77" s="2"/>
      <c r="FZ77" s="2"/>
      <c r="GA77" s="2"/>
      <c r="GB77" s="2"/>
      <c r="GC77" s="137" t="s">
        <v>27</v>
      </c>
      <c r="GD77" s="137"/>
      <c r="GE77" s="137"/>
      <c r="GF77" s="137"/>
      <c r="GG77" s="137"/>
      <c r="GH77" s="137"/>
      <c r="GI77" s="137"/>
      <c r="GJ77" s="137"/>
      <c r="GK77" s="137"/>
      <c r="GL77" s="110">
        <f>データ!CO7</f>
        <v>0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>
        <f>データ!CP7</f>
        <v>0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>
        <f>データ!CQ7</f>
        <v>0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>
        <f>データ!CR7</f>
        <v>0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>
        <f>データ!CS7</f>
        <v>0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7" t="s">
        <v>27</v>
      </c>
      <c r="JS77" s="137"/>
      <c r="JT77" s="137"/>
      <c r="JU77" s="137"/>
      <c r="JV77" s="137"/>
      <c r="JW77" s="137"/>
      <c r="JX77" s="137"/>
      <c r="JY77" s="137"/>
      <c r="JZ77" s="137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17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9"/>
    </row>
    <row r="78" spans="1:382" ht="13.5" customHeight="1" x14ac:dyDescent="0.2">
      <c r="A78" s="2"/>
      <c r="B78" s="11"/>
      <c r="C78" s="2"/>
      <c r="D78" s="2"/>
      <c r="E78" s="2"/>
      <c r="F78" s="2"/>
      <c r="I78" s="137" t="s">
        <v>29</v>
      </c>
      <c r="J78" s="137"/>
      <c r="K78" s="137"/>
      <c r="L78" s="137"/>
      <c r="M78" s="137"/>
      <c r="N78" s="137"/>
      <c r="O78" s="137"/>
      <c r="P78" s="137"/>
      <c r="Q78" s="137"/>
      <c r="R78" s="110">
        <f>データ!CG7</f>
        <v>33.200000000000003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>
        <f>データ!CH7</f>
        <v>30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>
        <f>データ!CI7</f>
        <v>36.6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>
        <f>データ!CJ7</f>
        <v>42.4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>
        <f>データ!CK7</f>
        <v>48.8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8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  <c r="DH78" s="129"/>
      <c r="DI78" s="129"/>
      <c r="DJ78" s="129"/>
      <c r="DK78" s="129"/>
      <c r="DL78" s="129"/>
      <c r="DM78" s="129"/>
      <c r="DN78" s="129"/>
      <c r="DO78" s="129"/>
      <c r="DP78" s="129"/>
      <c r="DQ78" s="129"/>
      <c r="DR78" s="129"/>
      <c r="DS78" s="129"/>
      <c r="DT78" s="129"/>
      <c r="DU78" s="129"/>
      <c r="DV78" s="129"/>
      <c r="DW78" s="129"/>
      <c r="DX78" s="129"/>
      <c r="DY78" s="129"/>
      <c r="DZ78" s="129"/>
      <c r="EA78" s="129"/>
      <c r="EB78" s="129"/>
      <c r="EC78" s="129"/>
      <c r="ED78" s="129"/>
      <c r="EE78" s="129"/>
      <c r="EF78" s="129"/>
      <c r="EG78" s="129"/>
      <c r="EH78" s="129"/>
      <c r="EI78" s="129"/>
      <c r="EJ78" s="129"/>
      <c r="EK78" s="129"/>
      <c r="EL78" s="129"/>
      <c r="EM78" s="129"/>
      <c r="EN78" s="129"/>
      <c r="EO78" s="129"/>
      <c r="EP78" s="129"/>
      <c r="EQ78" s="129"/>
      <c r="ER78" s="129"/>
      <c r="ES78" s="129"/>
      <c r="ET78" s="129"/>
      <c r="EU78" s="129"/>
      <c r="EV78" s="129"/>
      <c r="EW78" s="129"/>
      <c r="EX78" s="129"/>
      <c r="EY78" s="129"/>
      <c r="EZ78" s="129"/>
      <c r="FA78" s="129"/>
      <c r="FB78" s="129"/>
      <c r="FC78" s="129"/>
      <c r="FD78" s="129"/>
      <c r="FE78" s="129"/>
      <c r="FF78" s="129"/>
      <c r="FG78" s="129"/>
      <c r="FH78" s="129"/>
      <c r="FI78" s="129"/>
      <c r="FJ78" s="129"/>
      <c r="FK78" s="129"/>
      <c r="FL78" s="129"/>
      <c r="FM78" s="129"/>
      <c r="FN78" s="129"/>
      <c r="FO78" s="129"/>
      <c r="FP78" s="129"/>
      <c r="FQ78" s="129"/>
      <c r="FR78" s="129"/>
      <c r="FS78" s="129"/>
      <c r="FT78" s="129"/>
      <c r="FU78" s="129"/>
      <c r="FV78" s="129"/>
      <c r="FW78" s="130"/>
      <c r="FY78" s="2"/>
      <c r="FZ78" s="2"/>
      <c r="GA78" s="2"/>
      <c r="GB78" s="2"/>
      <c r="GC78" s="137" t="s">
        <v>29</v>
      </c>
      <c r="GD78" s="137"/>
      <c r="GE78" s="137"/>
      <c r="GF78" s="137"/>
      <c r="GG78" s="137"/>
      <c r="GH78" s="137"/>
      <c r="GI78" s="137"/>
      <c r="GJ78" s="137"/>
      <c r="GK78" s="137"/>
      <c r="GL78" s="110">
        <f>データ!CT7</f>
        <v>0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>
        <f>データ!CU7</f>
        <v>0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>
        <f>データ!CV7</f>
        <v>0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>
        <f>データ!CW7</f>
        <v>0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>
        <f>データ!CX7</f>
        <v>0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7" t="s">
        <v>29</v>
      </c>
      <c r="JS78" s="137"/>
      <c r="JT78" s="137"/>
      <c r="JU78" s="137"/>
      <c r="JV78" s="137"/>
      <c r="JW78" s="137"/>
      <c r="JX78" s="137"/>
      <c r="JY78" s="137"/>
      <c r="JZ78" s="137"/>
      <c r="KA78" s="110">
        <f>データ!DE7</f>
        <v>0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0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0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0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17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9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1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3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17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9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17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9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17"/>
      <c r="NE81" s="118"/>
      <c r="NF81" s="118"/>
      <c r="NG81" s="118"/>
      <c r="NH81" s="118"/>
      <c r="NI81" s="118"/>
      <c r="NJ81" s="118"/>
      <c r="NK81" s="118"/>
      <c r="NL81" s="118"/>
      <c r="NM81" s="118"/>
      <c r="NN81" s="118"/>
      <c r="NO81" s="118"/>
      <c r="NP81" s="118"/>
      <c r="NQ81" s="118"/>
      <c r="NR81" s="119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0"/>
      <c r="NE82" s="121"/>
      <c r="NF82" s="121"/>
      <c r="NG82" s="121"/>
      <c r="NH82" s="121"/>
      <c r="NI82" s="121"/>
      <c r="NJ82" s="121"/>
      <c r="NK82" s="121"/>
      <c r="NL82" s="121"/>
      <c r="NM82" s="121"/>
      <c r="NN82" s="121"/>
      <c r="NO82" s="121"/>
      <c r="NP82" s="121"/>
      <c r="NQ82" s="121"/>
      <c r="NR82" s="122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【129.0】</v>
      </c>
      <c r="C88" s="34" t="str">
        <f>データ!AT6</f>
        <v>【0.0】</v>
      </c>
      <c r="D88" s="34" t="str">
        <f>データ!BE6</f>
        <v>【0】</v>
      </c>
      <c r="E88" s="34" t="str">
        <f>データ!DU6</f>
        <v>【130.9】</v>
      </c>
      <c r="F88" s="34" t="str">
        <f>データ!BP6</f>
        <v>【41.2】</v>
      </c>
      <c r="G88" s="34" t="str">
        <f>データ!CA6</f>
        <v>【27,207】</v>
      </c>
      <c r="H88" s="34" t="str">
        <f>データ!CL6</f>
        <v>【61.5】</v>
      </c>
      <c r="I88" s="34" t="s">
        <v>47</v>
      </c>
      <c r="J88" s="34" t="s">
        <v>47</v>
      </c>
      <c r="K88" s="34" t="str">
        <f>データ!CY6</f>
        <v>【312.3】</v>
      </c>
      <c r="L88" s="34" t="str">
        <f>データ!DJ6</f>
        <v>【0.0】</v>
      </c>
      <c r="M88" s="35"/>
      <c r="N88" s="35" t="e">
        <f>データ!#REF!</f>
        <v>#REF!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4CN3rCoDfNUdFUpyobYGYUuFPNYMbVtW23686HzL4wU8etEf2r6KtGFKLaiHAxn6EfgZul9CpS/7dFUFLB01w==" saltValue="9UNkhmYSMbD0tDeCNsNt/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48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49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50</v>
      </c>
      <c r="B3" s="38" t="s">
        <v>51</v>
      </c>
      <c r="C3" s="38" t="s">
        <v>52</v>
      </c>
      <c r="D3" s="38" t="s">
        <v>53</v>
      </c>
      <c r="E3" s="38" t="s">
        <v>54</v>
      </c>
      <c r="F3" s="38" t="s">
        <v>55</v>
      </c>
      <c r="G3" s="38" t="s">
        <v>56</v>
      </c>
      <c r="H3" s="141" t="s">
        <v>57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58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59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60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63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64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65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67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68</v>
      </c>
      <c r="CN4" s="147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71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104</v>
      </c>
      <c r="AV5" s="47" t="s">
        <v>100</v>
      </c>
      <c r="AW5" s="47" t="s">
        <v>101</v>
      </c>
      <c r="AX5" s="47" t="s">
        <v>91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100</v>
      </c>
      <c r="BH5" s="47" t="s">
        <v>101</v>
      </c>
      <c r="BI5" s="47" t="s">
        <v>102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104</v>
      </c>
      <c r="BR5" s="47" t="s">
        <v>106</v>
      </c>
      <c r="BS5" s="47" t="s">
        <v>101</v>
      </c>
      <c r="BT5" s="47" t="s">
        <v>102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104</v>
      </c>
      <c r="CC5" s="47" t="s">
        <v>100</v>
      </c>
      <c r="CD5" s="47" t="s">
        <v>101</v>
      </c>
      <c r="CE5" s="47" t="s">
        <v>102</v>
      </c>
      <c r="CF5" s="47" t="s">
        <v>105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8"/>
      <c r="CN5" s="148"/>
      <c r="CO5" s="47" t="s">
        <v>88</v>
      </c>
      <c r="CP5" s="47" t="s">
        <v>100</v>
      </c>
      <c r="CQ5" s="47" t="s">
        <v>107</v>
      </c>
      <c r="CR5" s="47" t="s">
        <v>91</v>
      </c>
      <c r="CS5" s="47" t="s">
        <v>103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101</v>
      </c>
      <c r="DC5" s="47" t="s">
        <v>102</v>
      </c>
      <c r="DD5" s="47" t="s">
        <v>105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104</v>
      </c>
      <c r="DL5" s="47" t="s">
        <v>89</v>
      </c>
      <c r="DM5" s="47" t="s">
        <v>101</v>
      </c>
      <c r="DN5" s="47" t="s">
        <v>108</v>
      </c>
      <c r="DO5" s="47" t="s">
        <v>103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109</v>
      </c>
      <c r="B6" s="48">
        <f>B8</f>
        <v>2023</v>
      </c>
      <c r="C6" s="48">
        <f t="shared" ref="C6:X6" si="1">C8</f>
        <v>360007</v>
      </c>
      <c r="D6" s="48">
        <f t="shared" si="1"/>
        <v>46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徳島県</v>
      </c>
      <c r="I6" s="48" t="str">
        <f t="shared" si="1"/>
        <v>松茂駐車場</v>
      </c>
      <c r="J6" s="48" t="str">
        <f t="shared" si="1"/>
        <v>法適用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自治体職員</v>
      </c>
      <c r="O6" s="49">
        <f t="shared" si="1"/>
        <v>93.8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21</v>
      </c>
      <c r="S6" s="50" t="str">
        <f t="shared" si="1"/>
        <v>公共施設</v>
      </c>
      <c r="T6" s="50" t="str">
        <f t="shared" si="1"/>
        <v>無</v>
      </c>
      <c r="U6" s="51">
        <f t="shared" si="1"/>
        <v>2870</v>
      </c>
      <c r="V6" s="51">
        <f t="shared" si="1"/>
        <v>230</v>
      </c>
      <c r="W6" s="51">
        <f t="shared" si="1"/>
        <v>100</v>
      </c>
      <c r="X6" s="50" t="str">
        <f t="shared" si="1"/>
        <v>利用料金制</v>
      </c>
      <c r="Y6" s="52">
        <f>IF(Y8="-",NA(),Y8)</f>
        <v>519.79999999999995</v>
      </c>
      <c r="Z6" s="52">
        <f t="shared" ref="Z6:AH6" si="2">IF(Z8="-",NA(),Z8)</f>
        <v>29.3</v>
      </c>
      <c r="AA6" s="52">
        <f t="shared" si="2"/>
        <v>47.9</v>
      </c>
      <c r="AB6" s="52">
        <f t="shared" si="2"/>
        <v>82.5</v>
      </c>
      <c r="AC6" s="52">
        <f t="shared" si="2"/>
        <v>139.30000000000001</v>
      </c>
      <c r="AD6" s="52">
        <f t="shared" si="2"/>
        <v>253.2</v>
      </c>
      <c r="AE6" s="52">
        <f t="shared" si="2"/>
        <v>90.6</v>
      </c>
      <c r="AF6" s="52">
        <f t="shared" si="2"/>
        <v>95.5</v>
      </c>
      <c r="AG6" s="52">
        <f t="shared" si="2"/>
        <v>101.1</v>
      </c>
      <c r="AH6" s="52">
        <f t="shared" si="2"/>
        <v>115.4</v>
      </c>
      <c r="AI6" s="49" t="str">
        <f>IF(AI8="-","",IF(AI8="-","【-】","【"&amp;SUBSTITUTE(TEXT(AI8,"#,##0.0"),"-","△")&amp;"】"))</f>
        <v>【129.0】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0</v>
      </c>
      <c r="AP6" s="52">
        <f t="shared" si="3"/>
        <v>0</v>
      </c>
      <c r="AQ6" s="52">
        <f t="shared" si="3"/>
        <v>0</v>
      </c>
      <c r="AR6" s="52">
        <f t="shared" si="3"/>
        <v>0</v>
      </c>
      <c r="AS6" s="52">
        <f t="shared" si="3"/>
        <v>0</v>
      </c>
      <c r="AT6" s="49" t="str">
        <f>IF(AT8="-","",IF(AT8="-","【-】","【"&amp;SUBSTITUTE(TEXT(AT8,"#,##0.0"),"-","△")&amp;"】"))</f>
        <v>【0.0】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0</v>
      </c>
      <c r="BA6" s="53">
        <f t="shared" si="4"/>
        <v>0</v>
      </c>
      <c r="BB6" s="53">
        <f t="shared" si="4"/>
        <v>0</v>
      </c>
      <c r="BC6" s="53">
        <f t="shared" si="4"/>
        <v>0</v>
      </c>
      <c r="BD6" s="53">
        <f t="shared" si="4"/>
        <v>0</v>
      </c>
      <c r="BE6" s="51" t="str">
        <f>IF(BE8="-","",IF(BE8="-","【-】","【"&amp;SUBSTITUTE(TEXT(BE8,"#,##0"),"-","△")&amp;"】"))</f>
        <v>【0】</v>
      </c>
      <c r="BF6" s="52">
        <f>IF(BF8="-",NA(),BF8)</f>
        <v>91.5</v>
      </c>
      <c r="BG6" s="52">
        <f t="shared" ref="BG6:BO6" si="5">IF(BG8="-",NA(),BG8)</f>
        <v>-195.2</v>
      </c>
      <c r="BH6" s="52">
        <f t="shared" si="5"/>
        <v>78.599999999999994</v>
      </c>
      <c r="BI6" s="52">
        <f t="shared" si="5"/>
        <v>86.7</v>
      </c>
      <c r="BJ6" s="52">
        <f t="shared" si="5"/>
        <v>94</v>
      </c>
      <c r="BK6" s="52">
        <f t="shared" si="5"/>
        <v>59.5</v>
      </c>
      <c r="BL6" s="52">
        <f t="shared" si="5"/>
        <v>-40.799999999999997</v>
      </c>
      <c r="BM6" s="52">
        <f t="shared" si="5"/>
        <v>71</v>
      </c>
      <c r="BN6" s="52">
        <f t="shared" si="5"/>
        <v>27.9</v>
      </c>
      <c r="BO6" s="52">
        <f t="shared" si="5"/>
        <v>32.4</v>
      </c>
      <c r="BP6" s="49" t="str">
        <f>IF(BP8="-","",IF(BP8="-","【-】","【"&amp;SUBSTITUTE(TEXT(BP8,"#,##0.0"),"-","△")&amp;"】"))</f>
        <v>【41.2】</v>
      </c>
      <c r="BQ6" s="53">
        <f>IF(BQ8="-",NA(),BQ8)</f>
        <v>3924</v>
      </c>
      <c r="BR6" s="53">
        <f t="shared" ref="BR6:BZ6" si="6">IF(BR8="-",NA(),BR8)</f>
        <v>-4131</v>
      </c>
      <c r="BS6" s="53">
        <f t="shared" si="6"/>
        <v>2272</v>
      </c>
      <c r="BT6" s="53">
        <f t="shared" si="6"/>
        <v>4179</v>
      </c>
      <c r="BU6" s="53">
        <f t="shared" si="6"/>
        <v>7450</v>
      </c>
      <c r="BV6" s="53">
        <f t="shared" si="6"/>
        <v>7824</v>
      </c>
      <c r="BW6" s="53">
        <f t="shared" si="6"/>
        <v>-112</v>
      </c>
      <c r="BX6" s="53">
        <f t="shared" si="6"/>
        <v>-1240</v>
      </c>
      <c r="BY6" s="53">
        <f t="shared" si="6"/>
        <v>2754</v>
      </c>
      <c r="BZ6" s="53">
        <f t="shared" si="6"/>
        <v>4159</v>
      </c>
      <c r="CA6" s="51" t="str">
        <f>IF(CA8="-","",IF(CA8="-","【-】","【"&amp;SUBSTITUTE(TEXT(CA8,"#,##0"),"-","△")&amp;"】"))</f>
        <v>【27,207】</v>
      </c>
      <c r="CB6" s="52">
        <f>IF(CB8="-",NA(),CB8)</f>
        <v>87.2</v>
      </c>
      <c r="CC6" s="52">
        <f t="shared" ref="CC6:CK6" si="7">IF(CC8="-",NA(),CC8)</f>
        <v>47.7</v>
      </c>
      <c r="CD6" s="52">
        <f t="shared" si="7"/>
        <v>51.8</v>
      </c>
      <c r="CE6" s="52">
        <f t="shared" si="7"/>
        <v>55.5</v>
      </c>
      <c r="CF6" s="52">
        <f t="shared" si="7"/>
        <v>59.7</v>
      </c>
      <c r="CG6" s="52">
        <f t="shared" si="7"/>
        <v>33.200000000000003</v>
      </c>
      <c r="CH6" s="52">
        <f t="shared" si="7"/>
        <v>30</v>
      </c>
      <c r="CI6" s="52">
        <f t="shared" si="7"/>
        <v>36.6</v>
      </c>
      <c r="CJ6" s="52">
        <f t="shared" si="7"/>
        <v>42.4</v>
      </c>
      <c r="CK6" s="52">
        <f t="shared" si="7"/>
        <v>48.8</v>
      </c>
      <c r="CL6" s="49" t="str">
        <f>IF(CL8="-","",IF(CL8="-","【-】","【"&amp;SUBSTITUTE(TEXT(CL8,"#,##0.0"),"-","△")&amp;"】"))</f>
        <v>【61.5】</v>
      </c>
      <c r="CM6" s="51">
        <f t="shared" ref="CM6:CN6" si="8">CM8</f>
        <v>519730</v>
      </c>
      <c r="CN6" s="51">
        <f t="shared" si="8"/>
        <v>3000</v>
      </c>
      <c r="CO6" s="52">
        <f>IF(CO8="-",NA(),CO8)</f>
        <v>0</v>
      </c>
      <c r="CP6" s="52">
        <f t="shared" ref="CP6:CX6" si="9">IF(CP8="-",NA(),CP8)</f>
        <v>0</v>
      </c>
      <c r="CQ6" s="52">
        <f t="shared" si="9"/>
        <v>0</v>
      </c>
      <c r="CR6" s="52">
        <f t="shared" si="9"/>
        <v>0</v>
      </c>
      <c r="CS6" s="52">
        <f t="shared" si="9"/>
        <v>0</v>
      </c>
      <c r="CT6" s="52">
        <f t="shared" si="9"/>
        <v>0</v>
      </c>
      <c r="CU6" s="52">
        <f t="shared" si="9"/>
        <v>0</v>
      </c>
      <c r="CV6" s="52">
        <f t="shared" si="9"/>
        <v>0</v>
      </c>
      <c r="CW6" s="52">
        <f t="shared" si="9"/>
        <v>0</v>
      </c>
      <c r="CX6" s="52">
        <f t="shared" si="9"/>
        <v>0</v>
      </c>
      <c r="CY6" s="49" t="str">
        <f>IF(CY8="-","",IF(CY8="-","【-】","【"&amp;SUBSTITUTE(TEXT(CY8,"#,##0.0"),"-","△")&amp;"】"))</f>
        <v>【312.3】</v>
      </c>
      <c r="CZ6" s="52">
        <f>IF(CZ8="-",NA(),CZ8)</f>
        <v>0</v>
      </c>
      <c r="DA6" s="52">
        <f t="shared" ref="DA6:DI6" si="10">IF(DA8="-",NA(),DA8)</f>
        <v>0</v>
      </c>
      <c r="DB6" s="52">
        <f t="shared" si="10"/>
        <v>0</v>
      </c>
      <c r="DC6" s="52">
        <f t="shared" si="10"/>
        <v>0</v>
      </c>
      <c r="DD6" s="52">
        <f t="shared" si="10"/>
        <v>0</v>
      </c>
      <c r="DE6" s="52">
        <f t="shared" si="10"/>
        <v>0</v>
      </c>
      <c r="DF6" s="52">
        <f t="shared" si="10"/>
        <v>0</v>
      </c>
      <c r="DG6" s="52">
        <f t="shared" si="10"/>
        <v>0</v>
      </c>
      <c r="DH6" s="52">
        <f t="shared" si="10"/>
        <v>0</v>
      </c>
      <c r="DI6" s="52">
        <f t="shared" si="10"/>
        <v>0</v>
      </c>
      <c r="DJ6" s="49" t="str">
        <f>IF(DJ8="-","",IF(DJ8="-","【-】","【"&amp;SUBSTITUTE(TEXT(DJ8,"#,##0.0"),"-","△")&amp;"】"))</f>
        <v>【0.0】</v>
      </c>
      <c r="DK6" s="52">
        <f>IF(DK8="-",NA(),DK8)</f>
        <v>70.900000000000006</v>
      </c>
      <c r="DL6" s="52">
        <f t="shared" ref="DL6:DT6" si="11">IF(DL8="-",NA(),DL8)</f>
        <v>23.5</v>
      </c>
      <c r="DM6" s="52">
        <f t="shared" si="11"/>
        <v>31.3</v>
      </c>
      <c r="DN6" s="52">
        <f t="shared" si="11"/>
        <v>52.6</v>
      </c>
      <c r="DO6" s="52">
        <f t="shared" si="11"/>
        <v>69.599999999999994</v>
      </c>
      <c r="DP6" s="52">
        <f t="shared" si="11"/>
        <v>94.3</v>
      </c>
      <c r="DQ6" s="52">
        <f t="shared" si="11"/>
        <v>65.5</v>
      </c>
      <c r="DR6" s="52">
        <f t="shared" si="11"/>
        <v>66.5</v>
      </c>
      <c r="DS6" s="52">
        <f t="shared" si="11"/>
        <v>75</v>
      </c>
      <c r="DT6" s="52">
        <f t="shared" si="11"/>
        <v>83.5</v>
      </c>
      <c r="DU6" s="49" t="str">
        <f>IF(DU8="-","",IF(DU8="-","【-】","【"&amp;SUBSTITUTE(TEXT(DU8,"#,##0.0"),"-","△")&amp;"】"))</f>
        <v>【130.9】</v>
      </c>
    </row>
    <row r="7" spans="1:125" s="54" customFormat="1" x14ac:dyDescent="0.2">
      <c r="A7" s="37" t="s">
        <v>110</v>
      </c>
      <c r="B7" s="48">
        <f t="shared" ref="B7:X7" si="12">B8</f>
        <v>2023</v>
      </c>
      <c r="C7" s="48">
        <f t="shared" si="12"/>
        <v>360007</v>
      </c>
      <c r="D7" s="48">
        <f t="shared" si="12"/>
        <v>46</v>
      </c>
      <c r="E7" s="48">
        <f t="shared" si="12"/>
        <v>14</v>
      </c>
      <c r="F7" s="48">
        <f t="shared" si="12"/>
        <v>0</v>
      </c>
      <c r="G7" s="48">
        <f t="shared" si="12"/>
        <v>2</v>
      </c>
      <c r="H7" s="48" t="str">
        <f t="shared" si="12"/>
        <v>徳島県</v>
      </c>
      <c r="I7" s="48" t="str">
        <f t="shared" si="12"/>
        <v>松茂駐車場</v>
      </c>
      <c r="J7" s="48" t="str">
        <f t="shared" si="12"/>
        <v>法適用</v>
      </c>
      <c r="K7" s="48" t="str">
        <f t="shared" si="12"/>
        <v>駐車場整備事業</v>
      </c>
      <c r="L7" s="48" t="str">
        <f t="shared" si="12"/>
        <v>-</v>
      </c>
      <c r="M7" s="48" t="str">
        <f t="shared" si="12"/>
        <v>Ａ３Ｂ２</v>
      </c>
      <c r="N7" s="48" t="str">
        <f t="shared" si="12"/>
        <v>自治体職員</v>
      </c>
      <c r="O7" s="49">
        <f t="shared" si="12"/>
        <v>93.8</v>
      </c>
      <c r="P7" s="50" t="str">
        <f t="shared" si="12"/>
        <v>届出駐車場</v>
      </c>
      <c r="Q7" s="50" t="str">
        <f t="shared" si="12"/>
        <v>広場式</v>
      </c>
      <c r="R7" s="51">
        <f t="shared" si="12"/>
        <v>21</v>
      </c>
      <c r="S7" s="50" t="str">
        <f t="shared" si="12"/>
        <v>公共施設</v>
      </c>
      <c r="T7" s="50" t="str">
        <f t="shared" si="12"/>
        <v>無</v>
      </c>
      <c r="U7" s="51">
        <f t="shared" si="12"/>
        <v>2870</v>
      </c>
      <c r="V7" s="51">
        <f t="shared" si="12"/>
        <v>230</v>
      </c>
      <c r="W7" s="51">
        <f t="shared" si="12"/>
        <v>100</v>
      </c>
      <c r="X7" s="50" t="str">
        <f t="shared" si="12"/>
        <v>利用料金制</v>
      </c>
      <c r="Y7" s="52">
        <f>Y8</f>
        <v>519.79999999999995</v>
      </c>
      <c r="Z7" s="52">
        <f t="shared" ref="Z7:AH7" si="13">Z8</f>
        <v>29.3</v>
      </c>
      <c r="AA7" s="52">
        <f t="shared" si="13"/>
        <v>47.9</v>
      </c>
      <c r="AB7" s="52">
        <f t="shared" si="13"/>
        <v>82.5</v>
      </c>
      <c r="AC7" s="52">
        <f t="shared" si="13"/>
        <v>139.30000000000001</v>
      </c>
      <c r="AD7" s="52">
        <f t="shared" si="13"/>
        <v>253.2</v>
      </c>
      <c r="AE7" s="52">
        <f t="shared" si="13"/>
        <v>90.6</v>
      </c>
      <c r="AF7" s="52">
        <f t="shared" si="13"/>
        <v>95.5</v>
      </c>
      <c r="AG7" s="52">
        <f t="shared" si="13"/>
        <v>101.1</v>
      </c>
      <c r="AH7" s="52">
        <f t="shared" si="13"/>
        <v>115.4</v>
      </c>
      <c r="AI7" s="49"/>
      <c r="AJ7" s="52">
        <f>AJ8</f>
        <v>0</v>
      </c>
      <c r="AK7" s="52">
        <f t="shared" ref="AK7:AS7" si="14">AK8</f>
        <v>0</v>
      </c>
      <c r="AL7" s="52">
        <f t="shared" si="14"/>
        <v>0</v>
      </c>
      <c r="AM7" s="52">
        <f t="shared" si="14"/>
        <v>0</v>
      </c>
      <c r="AN7" s="52">
        <f t="shared" si="14"/>
        <v>0</v>
      </c>
      <c r="AO7" s="52">
        <f t="shared" si="14"/>
        <v>0</v>
      </c>
      <c r="AP7" s="52">
        <f t="shared" si="14"/>
        <v>0</v>
      </c>
      <c r="AQ7" s="52">
        <f t="shared" si="14"/>
        <v>0</v>
      </c>
      <c r="AR7" s="52">
        <f t="shared" si="14"/>
        <v>0</v>
      </c>
      <c r="AS7" s="52">
        <f t="shared" si="14"/>
        <v>0</v>
      </c>
      <c r="AT7" s="49"/>
      <c r="AU7" s="53">
        <f>AU8</f>
        <v>0</v>
      </c>
      <c r="AV7" s="53">
        <f t="shared" ref="AV7:BD7" si="15">AV8</f>
        <v>0</v>
      </c>
      <c r="AW7" s="53">
        <f t="shared" si="15"/>
        <v>0</v>
      </c>
      <c r="AX7" s="53">
        <f t="shared" si="15"/>
        <v>0</v>
      </c>
      <c r="AY7" s="53">
        <f t="shared" si="15"/>
        <v>0</v>
      </c>
      <c r="AZ7" s="53">
        <f t="shared" si="15"/>
        <v>0</v>
      </c>
      <c r="BA7" s="53">
        <f t="shared" si="15"/>
        <v>0</v>
      </c>
      <c r="BB7" s="53">
        <f t="shared" si="15"/>
        <v>0</v>
      </c>
      <c r="BC7" s="53">
        <f t="shared" si="15"/>
        <v>0</v>
      </c>
      <c r="BD7" s="53">
        <f t="shared" si="15"/>
        <v>0</v>
      </c>
      <c r="BE7" s="51"/>
      <c r="BF7" s="52">
        <f>BF8</f>
        <v>91.5</v>
      </c>
      <c r="BG7" s="52">
        <f t="shared" ref="BG7:BO7" si="16">BG8</f>
        <v>-195.2</v>
      </c>
      <c r="BH7" s="52">
        <f t="shared" si="16"/>
        <v>78.599999999999994</v>
      </c>
      <c r="BI7" s="52">
        <f t="shared" si="16"/>
        <v>86.7</v>
      </c>
      <c r="BJ7" s="52">
        <f t="shared" si="16"/>
        <v>94</v>
      </c>
      <c r="BK7" s="52">
        <f t="shared" si="16"/>
        <v>59.5</v>
      </c>
      <c r="BL7" s="52">
        <f t="shared" si="16"/>
        <v>-40.799999999999997</v>
      </c>
      <c r="BM7" s="52">
        <f t="shared" si="16"/>
        <v>71</v>
      </c>
      <c r="BN7" s="52">
        <f t="shared" si="16"/>
        <v>27.9</v>
      </c>
      <c r="BO7" s="52">
        <f t="shared" si="16"/>
        <v>32.4</v>
      </c>
      <c r="BP7" s="49"/>
      <c r="BQ7" s="53">
        <f>BQ8</f>
        <v>3924</v>
      </c>
      <c r="BR7" s="53">
        <f t="shared" ref="BR7:BZ7" si="17">BR8</f>
        <v>-4131</v>
      </c>
      <c r="BS7" s="53">
        <f t="shared" si="17"/>
        <v>2272</v>
      </c>
      <c r="BT7" s="53">
        <f t="shared" si="17"/>
        <v>4179</v>
      </c>
      <c r="BU7" s="53">
        <f t="shared" si="17"/>
        <v>7450</v>
      </c>
      <c r="BV7" s="53">
        <f t="shared" si="17"/>
        <v>7824</v>
      </c>
      <c r="BW7" s="53">
        <f t="shared" si="17"/>
        <v>-112</v>
      </c>
      <c r="BX7" s="53">
        <f t="shared" si="17"/>
        <v>-1240</v>
      </c>
      <c r="BY7" s="53">
        <f t="shared" si="17"/>
        <v>2754</v>
      </c>
      <c r="BZ7" s="53">
        <f t="shared" si="17"/>
        <v>4159</v>
      </c>
      <c r="CA7" s="51"/>
      <c r="CB7" s="52">
        <f>CB8</f>
        <v>87.2</v>
      </c>
      <c r="CC7" s="52">
        <f t="shared" ref="CC7:CK7" si="18">CC8</f>
        <v>47.7</v>
      </c>
      <c r="CD7" s="52">
        <f t="shared" si="18"/>
        <v>51.8</v>
      </c>
      <c r="CE7" s="52">
        <f t="shared" si="18"/>
        <v>55.5</v>
      </c>
      <c r="CF7" s="52">
        <f t="shared" si="18"/>
        <v>59.7</v>
      </c>
      <c r="CG7" s="52">
        <f t="shared" si="18"/>
        <v>33.200000000000003</v>
      </c>
      <c r="CH7" s="52">
        <f t="shared" si="18"/>
        <v>30</v>
      </c>
      <c r="CI7" s="52">
        <f t="shared" si="18"/>
        <v>36.6</v>
      </c>
      <c r="CJ7" s="52">
        <f t="shared" si="18"/>
        <v>42.4</v>
      </c>
      <c r="CK7" s="52">
        <f t="shared" si="18"/>
        <v>48.8</v>
      </c>
      <c r="CL7" s="49"/>
      <c r="CM7" s="51">
        <f>CM8</f>
        <v>519730</v>
      </c>
      <c r="CN7" s="51">
        <f>CN8</f>
        <v>3000</v>
      </c>
      <c r="CO7" s="52">
        <f>CO8</f>
        <v>0</v>
      </c>
      <c r="CP7" s="52">
        <f t="shared" ref="CP7:CX7" si="19">CP8</f>
        <v>0</v>
      </c>
      <c r="CQ7" s="52">
        <f t="shared" si="19"/>
        <v>0</v>
      </c>
      <c r="CR7" s="52">
        <f t="shared" si="19"/>
        <v>0</v>
      </c>
      <c r="CS7" s="52">
        <f t="shared" si="19"/>
        <v>0</v>
      </c>
      <c r="CT7" s="52">
        <f t="shared" si="19"/>
        <v>0</v>
      </c>
      <c r="CU7" s="52">
        <f t="shared" si="19"/>
        <v>0</v>
      </c>
      <c r="CV7" s="52">
        <f t="shared" si="19"/>
        <v>0</v>
      </c>
      <c r="CW7" s="52">
        <f t="shared" si="19"/>
        <v>0</v>
      </c>
      <c r="CX7" s="52">
        <f t="shared" si="19"/>
        <v>0</v>
      </c>
      <c r="CY7" s="49"/>
      <c r="CZ7" s="52">
        <f>CZ8</f>
        <v>0</v>
      </c>
      <c r="DA7" s="52">
        <f t="shared" ref="DA7:DI7" si="20">DA8</f>
        <v>0</v>
      </c>
      <c r="DB7" s="52">
        <f t="shared" si="20"/>
        <v>0</v>
      </c>
      <c r="DC7" s="52">
        <f t="shared" si="20"/>
        <v>0</v>
      </c>
      <c r="DD7" s="52">
        <f t="shared" si="20"/>
        <v>0</v>
      </c>
      <c r="DE7" s="52">
        <f t="shared" si="20"/>
        <v>0</v>
      </c>
      <c r="DF7" s="52">
        <f t="shared" si="20"/>
        <v>0</v>
      </c>
      <c r="DG7" s="52">
        <f t="shared" si="20"/>
        <v>0</v>
      </c>
      <c r="DH7" s="52">
        <f t="shared" si="20"/>
        <v>0</v>
      </c>
      <c r="DI7" s="52">
        <f t="shared" si="20"/>
        <v>0</v>
      </c>
      <c r="DJ7" s="49"/>
      <c r="DK7" s="52">
        <f>DK8</f>
        <v>70.900000000000006</v>
      </c>
      <c r="DL7" s="52">
        <f t="shared" ref="DL7:DT7" si="21">DL8</f>
        <v>23.5</v>
      </c>
      <c r="DM7" s="52">
        <f t="shared" si="21"/>
        <v>31.3</v>
      </c>
      <c r="DN7" s="52">
        <f t="shared" si="21"/>
        <v>52.6</v>
      </c>
      <c r="DO7" s="52">
        <f t="shared" si="21"/>
        <v>69.599999999999994</v>
      </c>
      <c r="DP7" s="52">
        <f t="shared" si="21"/>
        <v>94.3</v>
      </c>
      <c r="DQ7" s="52">
        <f t="shared" si="21"/>
        <v>65.5</v>
      </c>
      <c r="DR7" s="52">
        <f t="shared" si="21"/>
        <v>66.5</v>
      </c>
      <c r="DS7" s="52">
        <f t="shared" si="21"/>
        <v>75</v>
      </c>
      <c r="DT7" s="52">
        <f t="shared" si="21"/>
        <v>83.5</v>
      </c>
      <c r="DU7" s="49"/>
    </row>
    <row r="8" spans="1:125" s="54" customFormat="1" x14ac:dyDescent="0.2">
      <c r="A8" s="37"/>
      <c r="B8" s="55">
        <v>2023</v>
      </c>
      <c r="C8" s="55">
        <v>360007</v>
      </c>
      <c r="D8" s="55">
        <v>46</v>
      </c>
      <c r="E8" s="55">
        <v>14</v>
      </c>
      <c r="F8" s="55">
        <v>0</v>
      </c>
      <c r="G8" s="55">
        <v>2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>
        <v>93.8</v>
      </c>
      <c r="P8" s="57" t="s">
        <v>118</v>
      </c>
      <c r="Q8" s="57" t="s">
        <v>119</v>
      </c>
      <c r="R8" s="58">
        <v>21</v>
      </c>
      <c r="S8" s="57" t="s">
        <v>120</v>
      </c>
      <c r="T8" s="57" t="s">
        <v>121</v>
      </c>
      <c r="U8" s="58">
        <v>2870</v>
      </c>
      <c r="V8" s="58">
        <v>230</v>
      </c>
      <c r="W8" s="58">
        <v>100</v>
      </c>
      <c r="X8" s="57" t="s">
        <v>122</v>
      </c>
      <c r="Y8" s="59">
        <v>519.79999999999995</v>
      </c>
      <c r="Z8" s="59">
        <v>29.3</v>
      </c>
      <c r="AA8" s="59">
        <v>47.9</v>
      </c>
      <c r="AB8" s="59">
        <v>82.5</v>
      </c>
      <c r="AC8" s="59">
        <v>139.30000000000001</v>
      </c>
      <c r="AD8" s="59">
        <v>253.2</v>
      </c>
      <c r="AE8" s="59">
        <v>90.6</v>
      </c>
      <c r="AF8" s="59">
        <v>95.5</v>
      </c>
      <c r="AG8" s="59">
        <v>101.1</v>
      </c>
      <c r="AH8" s="59">
        <v>115.4</v>
      </c>
      <c r="AI8" s="56">
        <v>129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6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60">
        <v>0</v>
      </c>
      <c r="BF8" s="59">
        <v>91.5</v>
      </c>
      <c r="BG8" s="59">
        <v>-195.2</v>
      </c>
      <c r="BH8" s="59">
        <v>78.599999999999994</v>
      </c>
      <c r="BI8" s="59">
        <v>86.7</v>
      </c>
      <c r="BJ8" s="59">
        <v>94</v>
      </c>
      <c r="BK8" s="59">
        <v>59.5</v>
      </c>
      <c r="BL8" s="59">
        <v>-40.799999999999997</v>
      </c>
      <c r="BM8" s="59">
        <v>71</v>
      </c>
      <c r="BN8" s="59">
        <v>27.9</v>
      </c>
      <c r="BO8" s="59">
        <v>32.4</v>
      </c>
      <c r="BP8" s="56">
        <v>41.2</v>
      </c>
      <c r="BQ8" s="60">
        <v>3924</v>
      </c>
      <c r="BR8" s="60">
        <v>-4131</v>
      </c>
      <c r="BS8" s="60">
        <v>2272</v>
      </c>
      <c r="BT8" s="61">
        <v>4179</v>
      </c>
      <c r="BU8" s="61">
        <v>7450</v>
      </c>
      <c r="BV8" s="60">
        <v>7824</v>
      </c>
      <c r="BW8" s="60">
        <v>-112</v>
      </c>
      <c r="BX8" s="60">
        <v>-1240</v>
      </c>
      <c r="BY8" s="60">
        <v>2754</v>
      </c>
      <c r="BZ8" s="60">
        <v>4159</v>
      </c>
      <c r="CA8" s="58">
        <v>27207</v>
      </c>
      <c r="CB8" s="59">
        <v>87.2</v>
      </c>
      <c r="CC8" s="59">
        <v>47.7</v>
      </c>
      <c r="CD8" s="59">
        <v>51.8</v>
      </c>
      <c r="CE8" s="59">
        <v>55.5</v>
      </c>
      <c r="CF8" s="59">
        <v>59.7</v>
      </c>
      <c r="CG8" s="59">
        <v>33.200000000000003</v>
      </c>
      <c r="CH8" s="59">
        <v>30</v>
      </c>
      <c r="CI8" s="59">
        <v>36.6</v>
      </c>
      <c r="CJ8" s="59">
        <v>42.4</v>
      </c>
      <c r="CK8" s="59">
        <v>48.8</v>
      </c>
      <c r="CL8" s="56">
        <v>61.5</v>
      </c>
      <c r="CM8" s="58">
        <v>519730</v>
      </c>
      <c r="CN8" s="58">
        <v>3000</v>
      </c>
      <c r="CO8" s="59">
        <v>0</v>
      </c>
      <c r="CP8" s="59">
        <v>0</v>
      </c>
      <c r="CQ8" s="59">
        <v>0</v>
      </c>
      <c r="CR8" s="59">
        <v>0</v>
      </c>
      <c r="CS8" s="59">
        <v>0</v>
      </c>
      <c r="CT8" s="59">
        <v>0</v>
      </c>
      <c r="CU8" s="59">
        <v>0</v>
      </c>
      <c r="CV8" s="59">
        <v>0</v>
      </c>
      <c r="CW8" s="59">
        <v>0</v>
      </c>
      <c r="CX8" s="59">
        <v>0</v>
      </c>
      <c r="CY8" s="56">
        <v>312.3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0</v>
      </c>
      <c r="DF8" s="59">
        <v>0</v>
      </c>
      <c r="DG8" s="59">
        <v>0</v>
      </c>
      <c r="DH8" s="59">
        <v>0</v>
      </c>
      <c r="DI8" s="59">
        <v>0</v>
      </c>
      <c r="DJ8" s="56">
        <v>0</v>
      </c>
      <c r="DK8" s="59">
        <v>70.900000000000006</v>
      </c>
      <c r="DL8" s="59">
        <v>23.5</v>
      </c>
      <c r="DM8" s="59">
        <v>31.3</v>
      </c>
      <c r="DN8" s="59">
        <v>52.6</v>
      </c>
      <c r="DO8" s="59">
        <v>69.599999999999994</v>
      </c>
      <c r="DP8" s="59">
        <v>94.3</v>
      </c>
      <c r="DQ8" s="59">
        <v>65.5</v>
      </c>
      <c r="DR8" s="59">
        <v>66.5</v>
      </c>
      <c r="DS8" s="59">
        <v>75</v>
      </c>
      <c r="DT8" s="59">
        <v>83.5</v>
      </c>
      <c r="DU8" s="56">
        <v>130.9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51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678AD24-E3DD-458C-AE95-28482983FFBB}"/>
</file>

<file path=customXml/itemProps2.xml><?xml version="1.0" encoding="utf-8"?>
<ds:datastoreItem xmlns:ds="http://schemas.openxmlformats.org/officeDocument/2006/customXml" ds:itemID="{F67227F7-5125-48AF-9BA9-B265AC66C78D}"/>
</file>

<file path=customXml/itemProps3.xml><?xml version="1.0" encoding="utf-8"?>
<ds:datastoreItem xmlns:ds="http://schemas.openxmlformats.org/officeDocument/2006/customXml" ds:itemID="{68538BD2-E609-4501-B5FD-F4C039D90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2025-02-14T05:21:35Z</dcterms:created>
  <dcterms:modified xsi:type="dcterms:W3CDTF">2025-02-14T05:21:52Z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