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D4BA47F40ECA14B404F11A722FCD81E61A2FF28" xr6:coauthVersionLast="47" xr6:coauthVersionMax="47" xr10:uidLastSave="{745F7778-49D1-459C-BC7B-0C5558CB0455}"/>
  <workbookProtection workbookAlgorithmName="SHA-512" workbookHashValue="KuCt0fzr5zFs/I/npDklmeX1SBJBIXS3RzPPrwlC74R6l5en5DBeYnYp1GjOSA9gWn3O44YhC9OB5sB1Jo3IBw==" workbookSaltValue="ucAhJby9YeQ1/UBtl+wSK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K80" i="4" s="1"/>
  <c r="EJ7" i="5"/>
  <c r="DV80" i="4" s="1"/>
  <c r="EI7" i="5"/>
  <c r="EH7" i="5"/>
  <c r="EG7" i="5"/>
  <c r="EF7" i="5"/>
  <c r="EE7" i="5"/>
  <c r="ED7" i="5"/>
  <c r="EB7" i="5"/>
  <c r="EA7" i="5"/>
  <c r="DZ7" i="5"/>
  <c r="DY7" i="5"/>
  <c r="DX7" i="5"/>
  <c r="DW7" i="5"/>
  <c r="BX79" i="4" s="1"/>
  <c r="DV7" i="5"/>
  <c r="DU7" i="5"/>
  <c r="DT7" i="5"/>
  <c r="DS7" i="5"/>
  <c r="DQ7" i="5"/>
  <c r="DP7" i="5"/>
  <c r="DO7" i="5"/>
  <c r="DN7" i="5"/>
  <c r="DM7" i="5"/>
  <c r="DL7" i="5"/>
  <c r="DK7" i="5"/>
  <c r="LY55" i="4" s="1"/>
  <c r="DJ7" i="5"/>
  <c r="LJ55" i="4" s="1"/>
  <c r="DI7" i="5"/>
  <c r="DH7" i="5"/>
  <c r="DF7" i="5"/>
  <c r="DE7" i="5"/>
  <c r="DD7" i="5"/>
  <c r="DC7" i="5"/>
  <c r="DB7" i="5"/>
  <c r="DA7" i="5"/>
  <c r="CZ7" i="5"/>
  <c r="CY7" i="5"/>
  <c r="CX7" i="5"/>
  <c r="CW7" i="5"/>
  <c r="GR55" i="4" s="1"/>
  <c r="CU7" i="5"/>
  <c r="CT7" i="5"/>
  <c r="CS7" i="5"/>
  <c r="CR7" i="5"/>
  <c r="CQ7" i="5"/>
  <c r="CP7" i="5"/>
  <c r="CO7" i="5"/>
  <c r="CN7" i="5"/>
  <c r="CM7" i="5"/>
  <c r="CL7" i="5"/>
  <c r="CJ7" i="5"/>
  <c r="CI7" i="5"/>
  <c r="CH7" i="5"/>
  <c r="CG7" i="5"/>
  <c r="CF7" i="5"/>
  <c r="CE7" i="5"/>
  <c r="CD7" i="5"/>
  <c r="CC7" i="5"/>
  <c r="CB7" i="5"/>
  <c r="CA7" i="5"/>
  <c r="BY7" i="5"/>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ID8" i="4" s="1"/>
  <c r="Y6" i="5"/>
  <c r="FZ12" i="4" s="1"/>
  <c r="X6" i="5"/>
  <c r="EG12" i="4" s="1"/>
  <c r="W6" i="5"/>
  <c r="V6" i="5"/>
  <c r="U6" i="5"/>
  <c r="T6" i="5"/>
  <c r="FZ10" i="4" s="1"/>
  <c r="S6" i="5"/>
  <c r="EG10" i="4" s="1"/>
  <c r="R6" i="5"/>
  <c r="CN10" i="4" s="1"/>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C90" i="4"/>
  <c r="MO80" i="4"/>
  <c r="LZ80" i="4"/>
  <c r="LK80" i="4"/>
  <c r="KV80" i="4"/>
  <c r="KG80" i="4"/>
  <c r="JB80" i="4"/>
  <c r="IM80" i="4"/>
  <c r="HX80" i="4"/>
  <c r="HI80" i="4"/>
  <c r="GT80" i="4"/>
  <c r="FO80" i="4"/>
  <c r="EZ80" i="4"/>
  <c r="DG80" i="4"/>
  <c r="BX80" i="4"/>
  <c r="BI80" i="4"/>
  <c r="AT80" i="4"/>
  <c r="AE80" i="4"/>
  <c r="P80" i="4"/>
  <c r="MO79" i="4"/>
  <c r="LZ79" i="4"/>
  <c r="LK79" i="4"/>
  <c r="KV79" i="4"/>
  <c r="KG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KU55" i="4"/>
  <c r="KF55" i="4"/>
  <c r="IZ55" i="4"/>
  <c r="IK55" i="4"/>
  <c r="HV55" i="4"/>
  <c r="HG55" i="4"/>
  <c r="FL55" i="4"/>
  <c r="EW55" i="4"/>
  <c r="EH55" i="4"/>
  <c r="DS55" i="4"/>
  <c r="DD55" i="4"/>
  <c r="BX55" i="4"/>
  <c r="BI55" i="4"/>
  <c r="AT55" i="4"/>
  <c r="AE55" i="4"/>
  <c r="P55" i="4"/>
  <c r="MN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LP12" i="4"/>
  <c r="ID12" i="4"/>
  <c r="CN12" i="4"/>
  <c r="AU12" i="4"/>
  <c r="B12" i="4"/>
  <c r="LP10" i="4"/>
  <c r="JW10" i="4"/>
  <c r="FZ8" i="4"/>
  <c r="AU8" i="4"/>
  <c r="B8" i="4"/>
  <c r="B6" i="4"/>
  <c r="BX78" i="4" l="1"/>
  <c r="BX54" i="4"/>
  <c r="BX32" i="4"/>
  <c r="FL54" i="4"/>
  <c r="MO78" i="4"/>
  <c r="MN54" i="4"/>
  <c r="MN32" i="4"/>
  <c r="JB78" i="4"/>
  <c r="IZ54" i="4"/>
  <c r="IZ32" i="4"/>
  <c r="FO78" i="4"/>
  <c r="FL32" i="4"/>
  <c r="C11" i="5"/>
  <c r="D11" i="5"/>
  <c r="E11" i="5"/>
  <c r="B11" i="5"/>
  <c r="GT78" i="4" l="1"/>
  <c r="P78" i="4"/>
  <c r="P54" i="4"/>
  <c r="P32" i="4"/>
  <c r="GR32" i="4"/>
  <c r="DG78" i="4"/>
  <c r="DD32" i="4"/>
  <c r="KG78" i="4"/>
  <c r="KF54" i="4"/>
  <c r="KF32" i="4"/>
  <c r="GR54" i="4"/>
  <c r="DD54" i="4"/>
  <c r="IM78" i="4"/>
  <c r="IK54" i="4"/>
  <c r="EZ78" i="4"/>
  <c r="EW54" i="4"/>
  <c r="EW32" i="4"/>
  <c r="LZ78" i="4"/>
  <c r="LY54" i="4"/>
  <c r="LY32" i="4"/>
  <c r="IK32" i="4"/>
  <c r="BI78" i="4"/>
  <c r="BI54" i="4"/>
  <c r="BI32" i="4"/>
  <c r="LJ32" i="4"/>
  <c r="HX78" i="4"/>
  <c r="HV54" i="4"/>
  <c r="HV32" i="4"/>
  <c r="AT32" i="4"/>
  <c r="LK78" i="4"/>
  <c r="EK78" i="4"/>
  <c r="EH54" i="4"/>
  <c r="EH32" i="4"/>
  <c r="AT78" i="4"/>
  <c r="AT54" i="4"/>
  <c r="LJ54" i="4"/>
  <c r="KV78" i="4"/>
  <c r="KU54" i="4"/>
  <c r="KU32" i="4"/>
  <c r="DV78" i="4"/>
  <c r="DS54" i="4"/>
  <c r="HI78" i="4"/>
  <c r="HG54" i="4"/>
  <c r="HG32" i="4"/>
  <c r="DS32" i="4"/>
  <c r="AE78" i="4"/>
  <c r="AE54" i="4"/>
  <c r="AE32" i="4"/>
</calcChain>
</file>

<file path=xl/sharedStrings.xml><?xml version="1.0" encoding="utf-8"?>
<sst xmlns="http://schemas.openxmlformats.org/spreadsheetml/2006/main" count="341" uniqueCount="190">
  <si>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</si>
  <si>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</si>
  <si>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</si>
  <si>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</si>
  <si>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</si>
  <si>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</si>
  <si>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</si>
  <si>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</si>
  <si>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</si>
  <si>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</si>
  <si>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</si>
  <si>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</si>
  <si>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</si>
  <si>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</si>
  <si>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</si>
  <si>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</si>
  <si>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</si>
  <si>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</si>
  <si>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</si>
  <si>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</si>
  <si>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</si>
  <si>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</si>
  <si>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</si>
  <si>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</si>
  <si>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</si>
  <si>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</si>
  <si>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</si>
  <si>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</si>
  <si>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</si>
  <si>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</si>
  <si>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</si>
  <si>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</si>
  <si>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</si>
  <si>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</si>
  <si>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</si>
  <si>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</si>
  <si>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</si>
  <si>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</si>
  <si>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</si>
  <si>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</si>
  <si>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</si>
  <si>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</si>
  <si>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</si>
  <si>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</si>
  <si>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</si>
  <si>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</si>
  <si>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</si>
  <si>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</si>
  <si>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</si>
  <si>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</si>
  <si>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</si>
  <si>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</si>
  <si>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</si>
  <si>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</si>
  <si>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</si>
  <si>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</si>
  <si>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</si>
  <si>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</si>
  <si>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</si>
  <si>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</si>
  <si>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</si>
  <si>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</si>
  <si>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</si>
  <si>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</si>
  <si>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</si>
  <si>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</si>
  <si>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</si>
  <si>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</si>
  <si>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</si>
  <si>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</si>
  <si>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</si>
  <si>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</si>
  <si>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</si>
  <si>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</si>
  <si>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</si>
  <si>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</si>
  <si>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</si>
  <si>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</si>
  <si>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</si>
  <si>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</si>
  <si>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</si>
  <si>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</si>
  <si>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</si>
  <si>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</si>
  <si>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</si>
  <si>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</si>
  <si>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</si>
  <si>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</si>
  <si>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</si>
  <si>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</si>
  <si>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</si>
  <si>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</si>
  <si>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</si>
  <si>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</si>
  <si>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</si>
  <si>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</si>
  <si>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</si>
  <si>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</si>
  <si>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</si>
  <si>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</si>
  <si>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</si>
  <si>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</si>
  <si>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</si>
  <si>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</si>
  <si>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</si>
  <si>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</si>
  <si>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</si>
  <si>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</si>
  <si>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</si>
  <si>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</si>
  <si>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</si>
  <si>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</si>
  <si>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</si>
  <si>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</si>
  <si>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</si>
  <si>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</si>
  <si>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</si>
  <si>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</si>
  <si>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</si>
  <si>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</si>
  <si>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</si>
  <si>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</si>
  <si>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</si>
  <si>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</si>
  <si>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</si>
  <si>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</si>
  <si>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</si>
  <si>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</si>
  <si>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</si>
  <si>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</si>
  <si>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</si>
  <si>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</si>
  <si>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</si>
  <si>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</si>
  <si>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</si>
  <si>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</si>
  <si>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</si>
  <si>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</si>
  <si>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</si>
  <si>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</si>
  <si>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</si>
  <si>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</si>
  <si>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</si>
  <si>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</si>
  <si>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</si>
  <si>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</si>
  <si>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</si>
  <si>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</si>
  <si>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</si>
  <si>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</si>
  <si>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</si>
  <si>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</si>
  <si>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</si>
  <si>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</si>
  <si>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</si>
  <si>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</si>
  <si>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</si>
  <si>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</si>
  <si>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</si>
  <si>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</si>
  <si>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</si>
  <si>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</si>
  <si>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</si>
  <si>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</si>
  <si>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</si>
  <si>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</si>
  <si>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</si>
  <si>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</si>
  <si>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</si>
  <si>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</si>
  <si>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</si>
  <si>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</si>
  <si>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</si>
  <si>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</si>
  <si>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</si>
  <si>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</si>
  <si>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</si>
  <si>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</si>
  <si>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</si>
  <si>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</si>
  <si>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</si>
  <si>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</si>
  <si>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</si>
  <si>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</si>
  <si>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</si>
  <si>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</si>
  <si>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央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いる。</t>
    <rPh sb="1" eb="3">
      <t>チュウオウ</t>
    </rPh>
    <rPh sb="3" eb="5">
      <t>ビョウイン</t>
    </rPh>
    <rPh sb="6" eb="8">
      <t>ケンカ</t>
    </rPh>
    <rPh sb="9" eb="11">
      <t>キカン</t>
    </rPh>
    <rPh sb="11" eb="13">
      <t>ビョウイン</t>
    </rPh>
    <rPh sb="19" eb="22">
      <t>トクシマシ</t>
    </rPh>
    <rPh sb="23" eb="25">
      <t>チュウシン</t>
    </rPh>
    <rPh sb="28" eb="30">
      <t>チイキ</t>
    </rPh>
    <rPh sb="31" eb="33">
      <t>チュウカク</t>
    </rPh>
    <rPh sb="33" eb="35">
      <t>ビョウイン</t>
    </rPh>
    <rPh sb="39" eb="41">
      <t>ケンミン</t>
    </rPh>
    <rPh sb="41" eb="43">
      <t>イリョウ</t>
    </rPh>
    <rPh sb="44" eb="46">
      <t>サイゴ</t>
    </rPh>
    <phoneticPr fontId="5"/>
  </si>
  <si>
    <t>　令和５年度は、診療収益は前年度より増加したものの、特別利益に計上している新型コロナウイルス感染症患者の受入病床に対する国の補助金が減少したことから総収益は減少した。一方で、人事委員会勧告に基づく給与等の改定による給与費の増加に加え、高度医療の提供に伴う材料費の増加や物価高騰による委託料等の増加により総費用が増加した結果、費用が収益を上回り赤字となった。
　①経常収支比率、②医業収支比率、③修正医業収支比率において類似病院平均値を下回っており厳しい経営状況となっていることから、更なる費用縮減及び収益の確保等により効率的な運営を図る必要がある。</t>
    <rPh sb="1" eb="3">
      <t>レイワ</t>
    </rPh>
    <rPh sb="4" eb="6">
      <t>ネンド</t>
    </rPh>
    <rPh sb="8" eb="10">
      <t>シンリョウ</t>
    </rPh>
    <rPh sb="10" eb="12">
      <t>シュウエキ</t>
    </rPh>
    <rPh sb="13" eb="16">
      <t>ゼンネンド</t>
    </rPh>
    <rPh sb="18" eb="20">
      <t>ゾウカ</t>
    </rPh>
    <rPh sb="26" eb="28">
      <t>トクベツ</t>
    </rPh>
    <rPh sb="28" eb="30">
      <t>リエキ</t>
    </rPh>
    <rPh sb="31" eb="33">
      <t>ケイジョウ</t>
    </rPh>
    <rPh sb="37" eb="39">
      <t>シンガタ</t>
    </rPh>
    <rPh sb="46" eb="49">
      <t>カンセンショウ</t>
    </rPh>
    <rPh sb="49" eb="51">
      <t>カンジャ</t>
    </rPh>
    <rPh sb="52" eb="54">
      <t>ウケイ</t>
    </rPh>
    <rPh sb="54" eb="56">
      <t>ビョウショウ</t>
    </rPh>
    <rPh sb="57" eb="58">
      <t>タイ</t>
    </rPh>
    <rPh sb="60" eb="61">
      <t>クニ</t>
    </rPh>
    <rPh sb="62" eb="65">
      <t>ホジョキン</t>
    </rPh>
    <rPh sb="66" eb="68">
      <t>ゲンショウ</t>
    </rPh>
    <rPh sb="74" eb="77">
      <t>ソウシュウエキ</t>
    </rPh>
    <rPh sb="78" eb="80">
      <t>ゲンショウ</t>
    </rPh>
    <rPh sb="83" eb="85">
      <t>イッポウ</t>
    </rPh>
    <rPh sb="87" eb="89">
      <t>ジンジ</t>
    </rPh>
    <rPh sb="89" eb="92">
      <t>イインカイ</t>
    </rPh>
    <rPh sb="92" eb="94">
      <t>カンコク</t>
    </rPh>
    <rPh sb="95" eb="96">
      <t>モト</t>
    </rPh>
    <rPh sb="98" eb="100">
      <t>キュウヨ</t>
    </rPh>
    <rPh sb="100" eb="101">
      <t>トウ</t>
    </rPh>
    <rPh sb="102" eb="104">
      <t>カイテイ</t>
    </rPh>
    <rPh sb="107" eb="110">
      <t>キュウヨヒ</t>
    </rPh>
    <rPh sb="111" eb="113">
      <t>ゾウカ</t>
    </rPh>
    <rPh sb="114" eb="115">
      <t>クワ</t>
    </rPh>
    <rPh sb="117" eb="119">
      <t>コウド</t>
    </rPh>
    <rPh sb="119" eb="121">
      <t>イリョウ</t>
    </rPh>
    <rPh sb="122" eb="124">
      <t>テイキョウ</t>
    </rPh>
    <rPh sb="125" eb="126">
      <t>トモナ</t>
    </rPh>
    <rPh sb="127" eb="130">
      <t>ザイリョウヒ</t>
    </rPh>
    <rPh sb="131" eb="133">
      <t>ゾウカ</t>
    </rPh>
    <rPh sb="134" eb="136">
      <t>ブッカ</t>
    </rPh>
    <rPh sb="136" eb="138">
      <t>コウトウ</t>
    </rPh>
    <rPh sb="141" eb="144">
      <t>イタクリョウ</t>
    </rPh>
    <rPh sb="144" eb="145">
      <t>トウ</t>
    </rPh>
    <rPh sb="146" eb="148">
      <t>ゾウカ</t>
    </rPh>
    <rPh sb="151" eb="154">
      <t>ソウヒヨウ</t>
    </rPh>
    <rPh sb="155" eb="157">
      <t>ゾウカ</t>
    </rPh>
    <rPh sb="159" eb="161">
      <t>ケッカ</t>
    </rPh>
    <rPh sb="162" eb="164">
      <t>ヒヨウ</t>
    </rPh>
    <rPh sb="165" eb="167">
      <t>シュウエキ</t>
    </rPh>
    <rPh sb="168" eb="170">
      <t>ウワマワ</t>
    </rPh>
    <rPh sb="171" eb="173">
      <t>アカジ</t>
    </rPh>
    <rPh sb="181" eb="183">
      <t>ケイジョウ</t>
    </rPh>
    <rPh sb="183" eb="185">
      <t>シュウシ</t>
    </rPh>
    <rPh sb="185" eb="187">
      <t>ヒリツ</t>
    </rPh>
    <rPh sb="189" eb="191">
      <t>イギョウ</t>
    </rPh>
    <rPh sb="191" eb="193">
      <t>シュウシ</t>
    </rPh>
    <rPh sb="193" eb="195">
      <t>ヒリツ</t>
    </rPh>
    <rPh sb="197" eb="199">
      <t>シュウセイ</t>
    </rPh>
    <rPh sb="199" eb="201">
      <t>イギョウ</t>
    </rPh>
    <rPh sb="201" eb="203">
      <t>シュウシ</t>
    </rPh>
    <rPh sb="203" eb="205">
      <t>ヒリツ</t>
    </rPh>
    <rPh sb="209" eb="211">
      <t>ルイジ</t>
    </rPh>
    <rPh sb="211" eb="213">
      <t>ビョウイン</t>
    </rPh>
    <rPh sb="213" eb="216">
      <t>ヘイキンチ</t>
    </rPh>
    <rPh sb="217" eb="219">
      <t>シタマワ</t>
    </rPh>
    <rPh sb="223" eb="224">
      <t>キビ</t>
    </rPh>
    <rPh sb="226" eb="228">
      <t>ケイエイ</t>
    </rPh>
    <rPh sb="228" eb="230">
      <t>ジョウキョウ</t>
    </rPh>
    <rPh sb="241" eb="242">
      <t>サラ</t>
    </rPh>
    <rPh sb="244" eb="246">
      <t>ヒヨウ</t>
    </rPh>
    <rPh sb="246" eb="248">
      <t>シュクゲン</t>
    </rPh>
    <rPh sb="248" eb="249">
      <t>オヨ</t>
    </rPh>
    <rPh sb="250" eb="252">
      <t>シュウエキ</t>
    </rPh>
    <rPh sb="253" eb="255">
      <t>カクホ</t>
    </rPh>
    <rPh sb="255" eb="256">
      <t>トウ</t>
    </rPh>
    <rPh sb="259" eb="262">
      <t>コウリツテキ</t>
    </rPh>
    <rPh sb="263" eb="265">
      <t>ウンエイ</t>
    </rPh>
    <rPh sb="266" eb="267">
      <t>ハカ</t>
    </rPh>
    <rPh sb="268" eb="270">
      <t>ヒツヨウ</t>
    </rPh>
    <phoneticPr fontId="5"/>
  </si>
  <si>
    <t>　平成２４年度に新病院へ建替えを行ったことから、①有形固定資産減価償却率については、類似病院の平均値を下回っている。②器械備品減価償却率については、平成２４年度の新病院建替時に整備した医療器械等の減価償却が進み、順次更新している影響から類似病院の平均値を上回っており、経営への影響を考慮しながら計画的に医療機器等の更新を行っていく必要がある。</t>
    <rPh sb="1" eb="3">
      <t>ヘイセイ</t>
    </rPh>
    <rPh sb="5" eb="7">
      <t>ネンド</t>
    </rPh>
    <rPh sb="8" eb="9">
      <t>シン</t>
    </rPh>
    <rPh sb="9" eb="11">
      <t>ビョウイン</t>
    </rPh>
    <rPh sb="12" eb="13">
      <t>タ</t>
    </rPh>
    <rPh sb="13" eb="14">
      <t>カ</t>
    </rPh>
    <rPh sb="16" eb="17">
      <t>オコナ</t>
    </rPh>
    <rPh sb="25" eb="27">
      <t>ユウケイ</t>
    </rPh>
    <rPh sb="27" eb="31">
      <t>コテイシサン</t>
    </rPh>
    <rPh sb="31" eb="33">
      <t>ゲンカ</t>
    </rPh>
    <rPh sb="33" eb="35">
      <t>ショウキャク</t>
    </rPh>
    <rPh sb="35" eb="36">
      <t>リツ</t>
    </rPh>
    <rPh sb="42" eb="44">
      <t>ルイジ</t>
    </rPh>
    <rPh sb="44" eb="46">
      <t>ビョウイン</t>
    </rPh>
    <rPh sb="47" eb="50">
      <t>ヘイキンチ</t>
    </rPh>
    <rPh sb="51" eb="53">
      <t>シタマワ</t>
    </rPh>
    <rPh sb="59" eb="61">
      <t>キカイ</t>
    </rPh>
    <rPh sb="61" eb="63">
      <t>ビヒン</t>
    </rPh>
    <rPh sb="63" eb="65">
      <t>ゲンカ</t>
    </rPh>
    <rPh sb="65" eb="68">
      <t>ショウキャクリツ</t>
    </rPh>
    <rPh sb="74" eb="76">
      <t>ヘイセイ</t>
    </rPh>
    <rPh sb="78" eb="80">
      <t>ネンド</t>
    </rPh>
    <rPh sb="81" eb="82">
      <t>シン</t>
    </rPh>
    <rPh sb="82" eb="84">
      <t>ビョウイン</t>
    </rPh>
    <rPh sb="84" eb="85">
      <t>タ</t>
    </rPh>
    <rPh sb="85" eb="86">
      <t>カ</t>
    </rPh>
    <rPh sb="86" eb="87">
      <t>ジ</t>
    </rPh>
    <rPh sb="88" eb="90">
      <t>セイビ</t>
    </rPh>
    <rPh sb="92" eb="94">
      <t>イリョウ</t>
    </rPh>
    <rPh sb="94" eb="96">
      <t>キカイ</t>
    </rPh>
    <rPh sb="96" eb="97">
      <t>トウ</t>
    </rPh>
    <rPh sb="98" eb="100">
      <t>ゲンカ</t>
    </rPh>
    <rPh sb="100" eb="102">
      <t>ショウキャク</t>
    </rPh>
    <rPh sb="103" eb="104">
      <t>スス</t>
    </rPh>
    <rPh sb="106" eb="108">
      <t>ジュンジ</t>
    </rPh>
    <rPh sb="108" eb="110">
      <t>コウシン</t>
    </rPh>
    <rPh sb="114" eb="116">
      <t>エイキョウ</t>
    </rPh>
    <rPh sb="118" eb="120">
      <t>ルイジ</t>
    </rPh>
    <rPh sb="120" eb="122">
      <t>ビョウイン</t>
    </rPh>
    <rPh sb="123" eb="126">
      <t>ヘイキンチ</t>
    </rPh>
    <rPh sb="127" eb="129">
      <t>ウワマワ</t>
    </rPh>
    <rPh sb="134" eb="136">
      <t>ケイエイ</t>
    </rPh>
    <rPh sb="138" eb="140">
      <t>エイキョウ</t>
    </rPh>
    <rPh sb="141" eb="143">
      <t>コウリョ</t>
    </rPh>
    <rPh sb="147" eb="150">
      <t>ケイカクテキ</t>
    </rPh>
    <rPh sb="151" eb="153">
      <t>イリョウ</t>
    </rPh>
    <rPh sb="153" eb="155">
      <t>キキ</t>
    </rPh>
    <rPh sb="155" eb="156">
      <t>トウ</t>
    </rPh>
    <rPh sb="157" eb="159">
      <t>コウシン</t>
    </rPh>
    <rPh sb="160" eb="161">
      <t>オコナ</t>
    </rPh>
    <rPh sb="165" eb="167">
      <t>ヒツヨウ</t>
    </rPh>
    <phoneticPr fontId="5"/>
  </si>
  <si>
    <t>　令和元年度は経常収支比率が100％を超えており、令和２年度から令和４年度にかけては、新型コロナウイルス感染症の影響により、経常収支比率は100％を下回ったものの、新型コロナウイルス感染症患者の受入病床に対する国の補助金を特別利益に計上したことにより純損益は黒字で推移した。
　令和５年度においては、経常収益は増加したものの、経常費用の伸びが上回ったことにより純損益は赤字となり厳しい経営状況となっている。
　今後の経営にあたっては、引き続き高度急性期病院として診療収益の確保を図りながら、後発医薬品の使用拡大や医療器械、医薬品、診療材料の共同購入等を推進して経費削減に努めるとともに、施設、医療器械の投資についても、投資効果を十分に検討した上で戦略的に整備を行うことで、より一層の経営効率化に努める。
　</t>
    <rPh sb="1" eb="3">
      <t>レイワ</t>
    </rPh>
    <rPh sb="3" eb="6">
      <t>ガンネンド</t>
    </rPh>
    <rPh sb="7" eb="9">
      <t>ケイジョウ</t>
    </rPh>
    <rPh sb="9" eb="11">
      <t>シュウシ</t>
    </rPh>
    <rPh sb="11" eb="13">
      <t>ヒリツ</t>
    </rPh>
    <rPh sb="19" eb="20">
      <t>コ</t>
    </rPh>
    <rPh sb="25" eb="27">
      <t>レイワ</t>
    </rPh>
    <rPh sb="28" eb="30">
      <t>ネンド</t>
    </rPh>
    <rPh sb="32" eb="34">
      <t>レイワ</t>
    </rPh>
    <rPh sb="35" eb="37">
      <t>ネンド</t>
    </rPh>
    <rPh sb="43" eb="45">
      <t>シンガタ</t>
    </rPh>
    <rPh sb="52" eb="55">
      <t>カンセンショウ</t>
    </rPh>
    <rPh sb="56" eb="58">
      <t>エイキョウ</t>
    </rPh>
    <rPh sb="62" eb="64">
      <t>ケイジョウ</t>
    </rPh>
    <rPh sb="64" eb="66">
      <t>シュウシ</t>
    </rPh>
    <rPh sb="66" eb="68">
      <t>ヒリツ</t>
    </rPh>
    <rPh sb="74" eb="76">
      <t>シタマワ</t>
    </rPh>
    <rPh sb="82" eb="84">
      <t>シンガタ</t>
    </rPh>
    <rPh sb="91" eb="94">
      <t>カンセンショウ</t>
    </rPh>
    <rPh sb="94" eb="96">
      <t>カンジャ</t>
    </rPh>
    <rPh sb="97" eb="99">
      <t>ウケイ</t>
    </rPh>
    <rPh sb="99" eb="101">
      <t>ビョウショウ</t>
    </rPh>
    <rPh sb="102" eb="103">
      <t>タイ</t>
    </rPh>
    <rPh sb="105" eb="106">
      <t>クニ</t>
    </rPh>
    <rPh sb="107" eb="110">
      <t>ホジョキン</t>
    </rPh>
    <rPh sb="111" eb="113">
      <t>トクベツ</t>
    </rPh>
    <rPh sb="113" eb="115">
      <t>リエキ</t>
    </rPh>
    <rPh sb="116" eb="118">
      <t>ケイジョウ</t>
    </rPh>
    <rPh sb="125" eb="128">
      <t>ジュンソンエキ</t>
    </rPh>
    <rPh sb="129" eb="131">
      <t>クロジ</t>
    </rPh>
    <rPh sb="132" eb="134">
      <t>スイイ</t>
    </rPh>
    <rPh sb="139" eb="141">
      <t>レイワ</t>
    </rPh>
    <rPh sb="142" eb="144">
      <t>ネンド</t>
    </rPh>
    <rPh sb="150" eb="152">
      <t>ケイジョウ</t>
    </rPh>
    <rPh sb="152" eb="154">
      <t>シュウエキ</t>
    </rPh>
    <rPh sb="155" eb="157">
      <t>ゾウカ</t>
    </rPh>
    <rPh sb="163" eb="165">
      <t>ケイジョウ</t>
    </rPh>
    <rPh sb="165" eb="167">
      <t>ヒヨウ</t>
    </rPh>
    <rPh sb="168" eb="169">
      <t>ノ</t>
    </rPh>
    <rPh sb="171" eb="173">
      <t>ウワマワ</t>
    </rPh>
    <rPh sb="180" eb="183">
      <t>ジュンソンエキ</t>
    </rPh>
    <rPh sb="184" eb="186">
      <t>アカジ</t>
    </rPh>
    <rPh sb="189" eb="190">
      <t>キビ</t>
    </rPh>
    <rPh sb="192" eb="194">
      <t>ケイエイ</t>
    </rPh>
    <rPh sb="194" eb="196">
      <t>ジョウキョウ</t>
    </rPh>
    <rPh sb="206" eb="208">
      <t>コンゴ</t>
    </rPh>
    <rPh sb="209" eb="211">
      <t>ケイエイ</t>
    </rPh>
    <rPh sb="218" eb="219">
      <t>ヒ</t>
    </rPh>
    <rPh sb="220" eb="221">
      <t>ツヅ</t>
    </rPh>
    <rPh sb="222" eb="224">
      <t>コウド</t>
    </rPh>
    <rPh sb="224" eb="227">
      <t>キュウセイキ</t>
    </rPh>
    <rPh sb="227" eb="229">
      <t>ビョウイン</t>
    </rPh>
    <rPh sb="232" eb="234">
      <t>シンリョウ</t>
    </rPh>
    <rPh sb="234" eb="236">
      <t>シュウエキ</t>
    </rPh>
    <rPh sb="237" eb="239">
      <t>カクホ</t>
    </rPh>
    <rPh sb="240" eb="241">
      <t>ハカ</t>
    </rPh>
    <rPh sb="246" eb="248">
      <t>コウハツ</t>
    </rPh>
    <rPh sb="248" eb="251">
      <t>イヤクヒン</t>
    </rPh>
    <rPh sb="252" eb="254">
      <t>シヨウ</t>
    </rPh>
    <rPh sb="254" eb="256">
      <t>カクダイ</t>
    </rPh>
    <rPh sb="257" eb="259">
      <t>イリョウ</t>
    </rPh>
    <rPh sb="259" eb="261">
      <t>キカイ</t>
    </rPh>
    <rPh sb="262" eb="265">
      <t>イヤクヒン</t>
    </rPh>
    <rPh sb="266" eb="268">
      <t>シンリョウ</t>
    </rPh>
    <rPh sb="268" eb="270">
      <t>ザイリョウ</t>
    </rPh>
    <rPh sb="271" eb="273">
      <t>キョウドウ</t>
    </rPh>
    <rPh sb="273" eb="275">
      <t>コウニュウ</t>
    </rPh>
    <rPh sb="275" eb="276">
      <t>トウ</t>
    </rPh>
    <rPh sb="277" eb="279">
      <t>スイシン</t>
    </rPh>
    <rPh sb="281" eb="283">
      <t>ケイヒ</t>
    </rPh>
    <rPh sb="283" eb="285">
      <t>サクゲン</t>
    </rPh>
    <rPh sb="286" eb="287">
      <t>ツト</t>
    </rPh>
    <rPh sb="294" eb="296">
      <t>シセツ</t>
    </rPh>
    <rPh sb="297" eb="299">
      <t>イリョウ</t>
    </rPh>
    <rPh sb="299" eb="301">
      <t>キカイ</t>
    </rPh>
    <rPh sb="302" eb="304">
      <t>トウシ</t>
    </rPh>
    <rPh sb="310" eb="312">
      <t>トウシ</t>
    </rPh>
    <rPh sb="312" eb="314">
      <t>コウカ</t>
    </rPh>
    <rPh sb="315" eb="317">
      <t>ジュウブン</t>
    </rPh>
    <rPh sb="318" eb="320">
      <t>ケントウ</t>
    </rPh>
    <rPh sb="322" eb="323">
      <t>ウエ</t>
    </rPh>
    <rPh sb="324" eb="327">
      <t>センリャクテキ</t>
    </rPh>
    <rPh sb="328" eb="330">
      <t>セイビ</t>
    </rPh>
    <rPh sb="331" eb="332">
      <t>オコナ</t>
    </rPh>
    <rPh sb="339" eb="341">
      <t>イッソウ</t>
    </rPh>
    <rPh sb="342" eb="344">
      <t>ケイエイ</t>
    </rPh>
    <rPh sb="344" eb="347">
      <t>コウリツカ</t>
    </rPh>
    <rPh sb="348" eb="3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</si>
</sst>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77.400000000000006</c:v>
                </c:pt>
                <c:pt idx="1">
                  <c:v>70</c:v>
                </c:pt>
                <c:pt idx="2">
                  <c:v>64</c:v>
                </c:pt>
                <c:pt idx="3">
                  <c:v>65</c:v>
                </c:pt>
                <c:pt idx="4">
                  <c:v>70.099999999999994</c:v>
                </c:pt>
              </c:numCache>
            </c:numRef>
          </c:val>
          <c:extLst>
            <c:ext xmlns:c16="http://schemas.microsoft.com/office/drawing/2014/chart" uri="{C3380CC4-5D6E-409C-BE32-E72D297353CC}">
              <c16:uniqueId val="{00000000-C976-4416-9124-1A25B6252D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C976-4416-9124-1A25B6252D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93.1</c:v>
                </c:pt>
                <c:pt idx="1">
                  <c:v>89.1</c:v>
                </c:pt>
                <c:pt idx="2">
                  <c:v>83.1</c:v>
                </c:pt>
                <c:pt idx="3">
                  <c:v>86.1</c:v>
                </c:pt>
                <c:pt idx="4">
                  <c:v>82.2</c:v>
                </c:pt>
              </c:numCache>
            </c:numRef>
          </c:val>
          <c:extLst>
            <c:ext xmlns:c16="http://schemas.microsoft.com/office/drawing/2014/chart" uri="{C3380CC4-5D6E-409C-BE32-E72D297353CC}">
              <c16:uniqueId val="{00000000-FC2C-446C-B3BE-D2A3763D3B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FC2C-446C-B3BE-D2A3763D3B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96.8</c:v>
                </c:pt>
                <c:pt idx="1">
                  <c:v>93.9</c:v>
                </c:pt>
                <c:pt idx="2">
                  <c:v>87.8</c:v>
                </c:pt>
                <c:pt idx="3">
                  <c:v>90.6</c:v>
                </c:pt>
                <c:pt idx="4">
                  <c:v>86.3</c:v>
                </c:pt>
              </c:numCache>
            </c:numRef>
          </c:val>
          <c:extLst>
            <c:ext xmlns:c16="http://schemas.microsoft.com/office/drawing/2014/chart" uri="{C3380CC4-5D6E-409C-BE32-E72D297353CC}">
              <c16:uniqueId val="{00000000-8E48-42C8-A96E-EBF83E908A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8E48-42C8-A96E-EBF83E908A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103.6</c:v>
                </c:pt>
                <c:pt idx="1">
                  <c:v>98.2</c:v>
                </c:pt>
                <c:pt idx="2">
                  <c:v>93.9</c:v>
                </c:pt>
                <c:pt idx="3">
                  <c:v>95.5</c:v>
                </c:pt>
                <c:pt idx="4">
                  <c:v>91.3</c:v>
                </c:pt>
              </c:numCache>
            </c:numRef>
          </c:val>
          <c:extLst>
            <c:ext xmlns:c16="http://schemas.microsoft.com/office/drawing/2014/chart" uri="{C3380CC4-5D6E-409C-BE32-E72D297353CC}">
              <c16:uniqueId val="{00000000-0982-497B-94D0-6C97C8F043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982-497B-94D0-6C97C8F043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42.2</c:v>
                </c:pt>
                <c:pt idx="1">
                  <c:v>44.2</c:v>
                </c:pt>
                <c:pt idx="2">
                  <c:v>45.9</c:v>
                </c:pt>
                <c:pt idx="3">
                  <c:v>40.5</c:v>
                </c:pt>
                <c:pt idx="4">
                  <c:v>43.4</c:v>
                </c:pt>
              </c:numCache>
            </c:numRef>
          </c:val>
          <c:extLst>
            <c:ext xmlns:c16="http://schemas.microsoft.com/office/drawing/2014/chart" uri="{C3380CC4-5D6E-409C-BE32-E72D297353CC}">
              <c16:uniqueId val="{00000000-C036-4ADD-B56C-B93FECF676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C036-4ADD-B56C-B93FECF676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75.900000000000006</c:v>
                </c:pt>
                <c:pt idx="1">
                  <c:v>74.7</c:v>
                </c:pt>
                <c:pt idx="2">
                  <c:v>70.900000000000006</c:v>
                </c:pt>
                <c:pt idx="3">
                  <c:v>71.3</c:v>
                </c:pt>
                <c:pt idx="4">
                  <c:v>71.2</c:v>
                </c:pt>
              </c:numCache>
            </c:numRef>
          </c:val>
          <c:extLst>
            <c:ext xmlns:c16="http://schemas.microsoft.com/office/drawing/2014/chart" uri="{C3380CC4-5D6E-409C-BE32-E72D297353CC}">
              <c16:uniqueId val="{00000000-8347-450F-A7D5-F20D6DCED9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8347-450F-A7D5-F20D6DCED97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55455957</c:v>
                </c:pt>
                <c:pt idx="1">
                  <c:v>55030298</c:v>
                </c:pt>
                <c:pt idx="2">
                  <c:v>55479854</c:v>
                </c:pt>
                <c:pt idx="3">
                  <c:v>67415898</c:v>
                </c:pt>
                <c:pt idx="4">
                  <c:v>68121726</c:v>
                </c:pt>
              </c:numCache>
            </c:numRef>
          </c:val>
          <c:extLst>
            <c:ext xmlns:c16="http://schemas.microsoft.com/office/drawing/2014/chart" uri="{C3380CC4-5D6E-409C-BE32-E72D297353CC}">
              <c16:uniqueId val="{00000000-22B9-4AD0-A95E-355CC02A65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22B9-4AD0-A95E-355CC02A65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26.5</c:v>
                </c:pt>
                <c:pt idx="1">
                  <c:v>26.8</c:v>
                </c:pt>
                <c:pt idx="2">
                  <c:v>28.4</c:v>
                </c:pt>
                <c:pt idx="3">
                  <c:v>27.4</c:v>
                </c:pt>
                <c:pt idx="4">
                  <c:v>28.4</c:v>
                </c:pt>
              </c:numCache>
            </c:numRef>
          </c:val>
          <c:extLst>
            <c:ext xmlns:c16="http://schemas.microsoft.com/office/drawing/2014/chart" uri="{C3380CC4-5D6E-409C-BE32-E72D297353CC}">
              <c16:uniqueId val="{00000000-1438-4930-8C69-F12E8B6371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1438-4930-8C69-F12E8B6371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52.3</c:v>
                </c:pt>
                <c:pt idx="1">
                  <c:v>54.2</c:v>
                </c:pt>
                <c:pt idx="2">
                  <c:v>58.2</c:v>
                </c:pt>
                <c:pt idx="3">
                  <c:v>56.5</c:v>
                </c:pt>
                <c:pt idx="4">
                  <c:v>58.4</c:v>
                </c:pt>
              </c:numCache>
            </c:numRef>
          </c:val>
          <c:extLst>
            <c:ext xmlns:c16="http://schemas.microsoft.com/office/drawing/2014/chart" uri="{C3380CC4-5D6E-409C-BE32-E72D297353CC}">
              <c16:uniqueId val="{00000000-A260-4857-8B04-3B6DBA6B02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A260-4857-8B04-3B6DBA6B02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26161</c:v>
                </c:pt>
                <c:pt idx="1">
                  <c:v>27159</c:v>
                </c:pt>
                <c:pt idx="2">
                  <c:v>29844</c:v>
                </c:pt>
                <c:pt idx="3">
                  <c:v>29986</c:v>
                </c:pt>
                <c:pt idx="4">
                  <c:v>31317</c:v>
                </c:pt>
              </c:numCache>
            </c:numRef>
          </c:val>
          <c:extLst>
            <c:ext xmlns:c16="http://schemas.microsoft.com/office/drawing/2014/chart" uri="{C3380CC4-5D6E-409C-BE32-E72D297353CC}">
              <c16:uniqueId val="{00000000-ED78-43DF-89ED-71D3EBB71D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ED78-43DF-89ED-71D3EBB71D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79431</c:v>
                </c:pt>
                <c:pt idx="1">
                  <c:v>83735</c:v>
                </c:pt>
                <c:pt idx="2">
                  <c:v>84216</c:v>
                </c:pt>
                <c:pt idx="3">
                  <c:v>91604</c:v>
                </c:pt>
                <c:pt idx="4">
                  <c:v>87530</c:v>
                </c:pt>
              </c:numCache>
            </c:numRef>
          </c:val>
          <c:extLst>
            <c:ext xmlns:c16="http://schemas.microsoft.com/office/drawing/2014/chart" uri="{C3380CC4-5D6E-409C-BE32-E72D297353CC}">
              <c16:uniqueId val="{00000000-79B3-48E8-949B-860A8E8881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79B3-48E8-949B-860A8E8881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64-4573-B077-9E9AA65944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6B64-4573-B077-9E9AA65944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徳島県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60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5</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710012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48708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103.6</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93.9</v>
      </c>
      <c r="AU33" s="129"/>
      <c r="AV33" s="129"/>
      <c r="AW33" s="129"/>
      <c r="AX33" s="129"/>
      <c r="AY33" s="129"/>
      <c r="AZ33" s="129"/>
      <c r="BA33" s="129"/>
      <c r="BB33" s="129"/>
      <c r="BC33" s="129"/>
      <c r="BD33" s="129"/>
      <c r="BE33" s="129"/>
      <c r="BF33" s="129"/>
      <c r="BG33" s="129"/>
      <c r="BH33" s="130"/>
      <c r="BI33" s="128">
        <f>データ!AL7</f>
        <v>95.5</v>
      </c>
      <c r="BJ33" s="129"/>
      <c r="BK33" s="129"/>
      <c r="BL33" s="129"/>
      <c r="BM33" s="129"/>
      <c r="BN33" s="129"/>
      <c r="BO33" s="129"/>
      <c r="BP33" s="129"/>
      <c r="BQ33" s="129"/>
      <c r="BR33" s="129"/>
      <c r="BS33" s="129"/>
      <c r="BT33" s="129"/>
      <c r="BU33" s="129"/>
      <c r="BV33" s="129"/>
      <c r="BW33" s="130"/>
      <c r="BX33" s="128">
        <f>データ!AM7</f>
        <v>91.3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96.8</v>
      </c>
      <c r="DE33" s="129"/>
      <c r="DF33" s="129"/>
      <c r="DG33" s="129"/>
      <c r="DH33" s="129"/>
      <c r="DI33" s="129"/>
      <c r="DJ33" s="129"/>
      <c r="DK33" s="129"/>
      <c r="DL33" s="129"/>
      <c r="DM33" s="129"/>
      <c r="DN33" s="129"/>
      <c r="DO33" s="129"/>
      <c r="DP33" s="129"/>
      <c r="DQ33" s="129"/>
      <c r="DR33" s="130"/>
      <c r="DS33" s="128">
        <f>データ!AU7</f>
        <v>93.9</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90.6</v>
      </c>
      <c r="EX33" s="129"/>
      <c r="EY33" s="129"/>
      <c r="EZ33" s="129"/>
      <c r="FA33" s="129"/>
      <c r="FB33" s="129"/>
      <c r="FC33" s="129"/>
      <c r="FD33" s="129"/>
      <c r="FE33" s="129"/>
      <c r="FF33" s="129"/>
      <c r="FG33" s="129"/>
      <c r="FH33" s="129"/>
      <c r="FI33" s="129"/>
      <c r="FJ33" s="129"/>
      <c r="FK33" s="130"/>
      <c r="FL33" s="128">
        <f>データ!AX7</f>
        <v>86.3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93.1</v>
      </c>
      <c r="GS33" s="129"/>
      <c r="GT33" s="129"/>
      <c r="GU33" s="129"/>
      <c r="GV33" s="129"/>
      <c r="GW33" s="129"/>
      <c r="GX33" s="129"/>
      <c r="GY33" s="129"/>
      <c r="GZ33" s="129"/>
      <c r="HA33" s="129"/>
      <c r="HB33" s="129"/>
      <c r="HC33" s="129"/>
      <c r="HD33" s="129"/>
      <c r="HE33" s="129"/>
      <c r="HF33" s="130"/>
      <c r="HG33" s="128">
        <f>データ!BF7</f>
        <v>89.1</v>
      </c>
      <c r="HH33" s="129"/>
      <c r="HI33" s="129"/>
      <c r="HJ33" s="129"/>
      <c r="HK33" s="129"/>
      <c r="HL33" s="129"/>
      <c r="HM33" s="129"/>
      <c r="HN33" s="129"/>
      <c r="HO33" s="129"/>
      <c r="HP33" s="129"/>
      <c r="HQ33" s="129"/>
      <c r="HR33" s="129"/>
      <c r="HS33" s="129"/>
      <c r="HT33" s="129"/>
      <c r="HU33" s="130"/>
      <c r="HV33" s="128">
        <f>データ!BG7</f>
        <v>83.1</v>
      </c>
      <c r="HW33" s="129"/>
      <c r="HX33" s="129"/>
      <c r="HY33" s="129"/>
      <c r="HZ33" s="129"/>
      <c r="IA33" s="129"/>
      <c r="IB33" s="129"/>
      <c r="IC33" s="129"/>
      <c r="ID33" s="129"/>
      <c r="IE33" s="129"/>
      <c r="IF33" s="129"/>
      <c r="IG33" s="129"/>
      <c r="IH33" s="129"/>
      <c r="II33" s="129"/>
      <c r="IJ33" s="130"/>
      <c r="IK33" s="128">
        <f>データ!BH7</f>
        <v>86.1</v>
      </c>
      <c r="IL33" s="129"/>
      <c r="IM33" s="129"/>
      <c r="IN33" s="129"/>
      <c r="IO33" s="129"/>
      <c r="IP33" s="129"/>
      <c r="IQ33" s="129"/>
      <c r="IR33" s="129"/>
      <c r="IS33" s="129"/>
      <c r="IT33" s="129"/>
      <c r="IU33" s="129"/>
      <c r="IV33" s="129"/>
      <c r="IW33" s="129"/>
      <c r="IX33" s="129"/>
      <c r="IY33" s="130"/>
      <c r="IZ33" s="128">
        <f>データ!BI7</f>
        <v>82.2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77.400000000000006</v>
      </c>
      <c r="KG33" s="129"/>
      <c r="KH33" s="129"/>
      <c r="KI33" s="129"/>
      <c r="KJ33" s="129"/>
      <c r="KK33" s="129"/>
      <c r="KL33" s="129"/>
      <c r="KM33" s="129"/>
      <c r="KN33" s="129"/>
      <c r="KO33" s="129"/>
      <c r="KP33" s="129"/>
      <c r="KQ33" s="129"/>
      <c r="KR33" s="129"/>
      <c r="KS33" s="129"/>
      <c r="KT33" s="130"/>
      <c r="KU33" s="128">
        <f>データ!BQ7</f>
        <v>70</v>
      </c>
      <c r="KV33" s="129"/>
      <c r="KW33" s="129"/>
      <c r="KX33" s="129"/>
      <c r="KY33" s="129"/>
      <c r="KZ33" s="129"/>
      <c r="LA33" s="129"/>
      <c r="LB33" s="129"/>
      <c r="LC33" s="129"/>
      <c r="LD33" s="129"/>
      <c r="LE33" s="129"/>
      <c r="LF33" s="129"/>
      <c r="LG33" s="129"/>
      <c r="LH33" s="129"/>
      <c r="LI33" s="130"/>
      <c r="LJ33" s="128">
        <f>データ!BR7</f>
        <v>64</v>
      </c>
      <c r="LK33" s="129"/>
      <c r="LL33" s="129"/>
      <c r="LM33" s="129"/>
      <c r="LN33" s="129"/>
      <c r="LO33" s="129"/>
      <c r="LP33" s="129"/>
      <c r="LQ33" s="129"/>
      <c r="LR33" s="129"/>
      <c r="LS33" s="129"/>
      <c r="LT33" s="129"/>
      <c r="LU33" s="129"/>
      <c r="LV33" s="129"/>
      <c r="LW33" s="129"/>
      <c r="LX33" s="130"/>
      <c r="LY33" s="128">
        <f>データ!BS7</f>
        <v>65</v>
      </c>
      <c r="LZ33" s="129"/>
      <c r="MA33" s="129"/>
      <c r="MB33" s="129"/>
      <c r="MC33" s="129"/>
      <c r="MD33" s="129"/>
      <c r="ME33" s="129"/>
      <c r="MF33" s="129"/>
      <c r="MG33" s="129"/>
      <c r="MH33" s="129"/>
      <c r="MI33" s="129"/>
      <c r="MJ33" s="129"/>
      <c r="MK33" s="129"/>
      <c r="ML33" s="129"/>
      <c r="MM33" s="130"/>
      <c r="MN33" s="128">
        <f>データ!BT7</f>
        <v>70.099999999999994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79431</v>
      </c>
      <c r="Q55" s="138"/>
      <c r="R55" s="138"/>
      <c r="S55" s="138"/>
      <c r="T55" s="138"/>
      <c r="U55" s="138"/>
      <c r="V55" s="138"/>
      <c r="W55" s="138"/>
      <c r="X55" s="138"/>
      <c r="Y55" s="138"/>
      <c r="Z55" s="138"/>
      <c r="AA55" s="138"/>
      <c r="AB55" s="138"/>
      <c r="AC55" s="138"/>
      <c r="AD55" s="139"/>
      <c r="AE55" s="137">
        <f>データ!CB7</f>
        <v>83735</v>
      </c>
      <c r="AF55" s="138"/>
      <c r="AG55" s="138"/>
      <c r="AH55" s="138"/>
      <c r="AI55" s="138"/>
      <c r="AJ55" s="138"/>
      <c r="AK55" s="138"/>
      <c r="AL55" s="138"/>
      <c r="AM55" s="138"/>
      <c r="AN55" s="138"/>
      <c r="AO55" s="138"/>
      <c r="AP55" s="138"/>
      <c r="AQ55" s="138"/>
      <c r="AR55" s="138"/>
      <c r="AS55" s="139"/>
      <c r="AT55" s="137">
        <f>データ!CC7</f>
        <v>84216</v>
      </c>
      <c r="AU55" s="138"/>
      <c r="AV55" s="138"/>
      <c r="AW55" s="138"/>
      <c r="AX55" s="138"/>
      <c r="AY55" s="138"/>
      <c r="AZ55" s="138"/>
      <c r="BA55" s="138"/>
      <c r="BB55" s="138"/>
      <c r="BC55" s="138"/>
      <c r="BD55" s="138"/>
      <c r="BE55" s="138"/>
      <c r="BF55" s="138"/>
      <c r="BG55" s="138"/>
      <c r="BH55" s="139"/>
      <c r="BI55" s="137">
        <f>データ!CD7</f>
        <v>91604</v>
      </c>
      <c r="BJ55" s="138"/>
      <c r="BK55" s="138"/>
      <c r="BL55" s="138"/>
      <c r="BM55" s="138"/>
      <c r="BN55" s="138"/>
      <c r="BO55" s="138"/>
      <c r="BP55" s="138"/>
      <c r="BQ55" s="138"/>
      <c r="BR55" s="138"/>
      <c r="BS55" s="138"/>
      <c r="BT55" s="138"/>
      <c r="BU55" s="138"/>
      <c r="BV55" s="138"/>
      <c r="BW55" s="139"/>
      <c r="BX55" s="137">
        <f>データ!CE7</f>
        <v>87530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26161</v>
      </c>
      <c r="DE55" s="138"/>
      <c r="DF55" s="138"/>
      <c r="DG55" s="138"/>
      <c r="DH55" s="138"/>
      <c r="DI55" s="138"/>
      <c r="DJ55" s="138"/>
      <c r="DK55" s="138"/>
      <c r="DL55" s="138"/>
      <c r="DM55" s="138"/>
      <c r="DN55" s="138"/>
      <c r="DO55" s="138"/>
      <c r="DP55" s="138"/>
      <c r="DQ55" s="138"/>
      <c r="DR55" s="139"/>
      <c r="DS55" s="137">
        <f>データ!CM7</f>
        <v>27159</v>
      </c>
      <c r="DT55" s="138"/>
      <c r="DU55" s="138"/>
      <c r="DV55" s="138"/>
      <c r="DW55" s="138"/>
      <c r="DX55" s="138"/>
      <c r="DY55" s="138"/>
      <c r="DZ55" s="138"/>
      <c r="EA55" s="138"/>
      <c r="EB55" s="138"/>
      <c r="EC55" s="138"/>
      <c r="ED55" s="138"/>
      <c r="EE55" s="138"/>
      <c r="EF55" s="138"/>
      <c r="EG55" s="139"/>
      <c r="EH55" s="137">
        <f>データ!CN7</f>
        <v>29844</v>
      </c>
      <c r="EI55" s="138"/>
      <c r="EJ55" s="138"/>
      <c r="EK55" s="138"/>
      <c r="EL55" s="138"/>
      <c r="EM55" s="138"/>
      <c r="EN55" s="138"/>
      <c r="EO55" s="138"/>
      <c r="EP55" s="138"/>
      <c r="EQ55" s="138"/>
      <c r="ER55" s="138"/>
      <c r="ES55" s="138"/>
      <c r="ET55" s="138"/>
      <c r="EU55" s="138"/>
      <c r="EV55" s="139"/>
      <c r="EW55" s="137">
        <f>データ!CO7</f>
        <v>29986</v>
      </c>
      <c r="EX55" s="138"/>
      <c r="EY55" s="138"/>
      <c r="EZ55" s="138"/>
      <c r="FA55" s="138"/>
      <c r="FB55" s="138"/>
      <c r="FC55" s="138"/>
      <c r="FD55" s="138"/>
      <c r="FE55" s="138"/>
      <c r="FF55" s="138"/>
      <c r="FG55" s="138"/>
      <c r="FH55" s="138"/>
      <c r="FI55" s="138"/>
      <c r="FJ55" s="138"/>
      <c r="FK55" s="139"/>
      <c r="FL55" s="137">
        <f>データ!CP7</f>
        <v>31317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52.3</v>
      </c>
      <c r="GS55" s="129"/>
      <c r="GT55" s="129"/>
      <c r="GU55" s="129"/>
      <c r="GV55" s="129"/>
      <c r="GW55" s="129"/>
      <c r="GX55" s="129"/>
      <c r="GY55" s="129"/>
      <c r="GZ55" s="129"/>
      <c r="HA55" s="129"/>
      <c r="HB55" s="129"/>
      <c r="HC55" s="129"/>
      <c r="HD55" s="129"/>
      <c r="HE55" s="129"/>
      <c r="HF55" s="130"/>
      <c r="HG55" s="128">
        <f>データ!CX7</f>
        <v>54.2</v>
      </c>
      <c r="HH55" s="129"/>
      <c r="HI55" s="129"/>
      <c r="HJ55" s="129"/>
      <c r="HK55" s="129"/>
      <c r="HL55" s="129"/>
      <c r="HM55" s="129"/>
      <c r="HN55" s="129"/>
      <c r="HO55" s="129"/>
      <c r="HP55" s="129"/>
      <c r="HQ55" s="129"/>
      <c r="HR55" s="129"/>
      <c r="HS55" s="129"/>
      <c r="HT55" s="129"/>
      <c r="HU55" s="130"/>
      <c r="HV55" s="128">
        <f>データ!CY7</f>
        <v>58.2</v>
      </c>
      <c r="HW55" s="129"/>
      <c r="HX55" s="129"/>
      <c r="HY55" s="129"/>
      <c r="HZ55" s="129"/>
      <c r="IA55" s="129"/>
      <c r="IB55" s="129"/>
      <c r="IC55" s="129"/>
      <c r="ID55" s="129"/>
      <c r="IE55" s="129"/>
      <c r="IF55" s="129"/>
      <c r="IG55" s="129"/>
      <c r="IH55" s="129"/>
      <c r="II55" s="129"/>
      <c r="IJ55" s="130"/>
      <c r="IK55" s="128">
        <f>データ!CZ7</f>
        <v>56.5</v>
      </c>
      <c r="IL55" s="129"/>
      <c r="IM55" s="129"/>
      <c r="IN55" s="129"/>
      <c r="IO55" s="129"/>
      <c r="IP55" s="129"/>
      <c r="IQ55" s="129"/>
      <c r="IR55" s="129"/>
      <c r="IS55" s="129"/>
      <c r="IT55" s="129"/>
      <c r="IU55" s="129"/>
      <c r="IV55" s="129"/>
      <c r="IW55" s="129"/>
      <c r="IX55" s="129"/>
      <c r="IY55" s="130"/>
      <c r="IZ55" s="128">
        <f>データ!DA7</f>
        <v>58.4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26.5</v>
      </c>
      <c r="KG55" s="129"/>
      <c r="KH55" s="129"/>
      <c r="KI55" s="129"/>
      <c r="KJ55" s="129"/>
      <c r="KK55" s="129"/>
      <c r="KL55" s="129"/>
      <c r="KM55" s="129"/>
      <c r="KN55" s="129"/>
      <c r="KO55" s="129"/>
      <c r="KP55" s="129"/>
      <c r="KQ55" s="129"/>
      <c r="KR55" s="129"/>
      <c r="KS55" s="129"/>
      <c r="KT55" s="130"/>
      <c r="KU55" s="128">
        <f>データ!DI7</f>
        <v>26.8</v>
      </c>
      <c r="KV55" s="129"/>
      <c r="KW55" s="129"/>
      <c r="KX55" s="129"/>
      <c r="KY55" s="129"/>
      <c r="KZ55" s="129"/>
      <c r="LA55" s="129"/>
      <c r="LB55" s="129"/>
      <c r="LC55" s="129"/>
      <c r="LD55" s="129"/>
      <c r="LE55" s="129"/>
      <c r="LF55" s="129"/>
      <c r="LG55" s="129"/>
      <c r="LH55" s="129"/>
      <c r="LI55" s="130"/>
      <c r="LJ55" s="128">
        <f>データ!DJ7</f>
        <v>28.4</v>
      </c>
      <c r="LK55" s="129"/>
      <c r="LL55" s="129"/>
      <c r="LM55" s="129"/>
      <c r="LN55" s="129"/>
      <c r="LO55" s="129"/>
      <c r="LP55" s="129"/>
      <c r="LQ55" s="129"/>
      <c r="LR55" s="129"/>
      <c r="LS55" s="129"/>
      <c r="LT55" s="129"/>
      <c r="LU55" s="129"/>
      <c r="LV55" s="129"/>
      <c r="LW55" s="129"/>
      <c r="LX55" s="130"/>
      <c r="LY55" s="128">
        <f>データ!DK7</f>
        <v>27.4</v>
      </c>
      <c r="LZ55" s="129"/>
      <c r="MA55" s="129"/>
      <c r="MB55" s="129"/>
      <c r="MC55" s="129"/>
      <c r="MD55" s="129"/>
      <c r="ME55" s="129"/>
      <c r="MF55" s="129"/>
      <c r="MG55" s="129"/>
      <c r="MH55" s="129"/>
      <c r="MI55" s="129"/>
      <c r="MJ55" s="129"/>
      <c r="MK55" s="129"/>
      <c r="ML55" s="129"/>
      <c r="MM55" s="130"/>
      <c r="MN55" s="128">
        <f>データ!DL7</f>
        <v>28.4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42.2</v>
      </c>
      <c r="DH79" s="129"/>
      <c r="DI79" s="129"/>
      <c r="DJ79" s="129"/>
      <c r="DK79" s="129"/>
      <c r="DL79" s="129"/>
      <c r="DM79" s="129"/>
      <c r="DN79" s="129"/>
      <c r="DO79" s="129"/>
      <c r="DP79" s="129"/>
      <c r="DQ79" s="129"/>
      <c r="DR79" s="129"/>
      <c r="DS79" s="129"/>
      <c r="DT79" s="129"/>
      <c r="DU79" s="130"/>
      <c r="DV79" s="128">
        <f>データ!EE7</f>
        <v>44.2</v>
      </c>
      <c r="DW79" s="129"/>
      <c r="DX79" s="129"/>
      <c r="DY79" s="129"/>
      <c r="DZ79" s="129"/>
      <c r="EA79" s="129"/>
      <c r="EB79" s="129"/>
      <c r="EC79" s="129"/>
      <c r="ED79" s="129"/>
      <c r="EE79" s="129"/>
      <c r="EF79" s="129"/>
      <c r="EG79" s="129"/>
      <c r="EH79" s="129"/>
      <c r="EI79" s="129"/>
      <c r="EJ79" s="130"/>
      <c r="EK79" s="128">
        <f>データ!EF7</f>
        <v>45.9</v>
      </c>
      <c r="EL79" s="129"/>
      <c r="EM79" s="129"/>
      <c r="EN79" s="129"/>
      <c r="EO79" s="129"/>
      <c r="EP79" s="129"/>
      <c r="EQ79" s="129"/>
      <c r="ER79" s="129"/>
      <c r="ES79" s="129"/>
      <c r="ET79" s="129"/>
      <c r="EU79" s="129"/>
      <c r="EV79" s="129"/>
      <c r="EW79" s="129"/>
      <c r="EX79" s="129"/>
      <c r="EY79" s="130"/>
      <c r="EZ79" s="128">
        <f>データ!EG7</f>
        <v>40.5</v>
      </c>
      <c r="FA79" s="129"/>
      <c r="FB79" s="129"/>
      <c r="FC79" s="129"/>
      <c r="FD79" s="129"/>
      <c r="FE79" s="129"/>
      <c r="FF79" s="129"/>
      <c r="FG79" s="129"/>
      <c r="FH79" s="129"/>
      <c r="FI79" s="129"/>
      <c r="FJ79" s="129"/>
      <c r="FK79" s="129"/>
      <c r="FL79" s="129"/>
      <c r="FM79" s="129"/>
      <c r="FN79" s="130"/>
      <c r="FO79" s="128">
        <f>データ!EH7</f>
        <v>43.4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75.900000000000006</v>
      </c>
      <c r="GU79" s="129"/>
      <c r="GV79" s="129"/>
      <c r="GW79" s="129"/>
      <c r="GX79" s="129"/>
      <c r="GY79" s="129"/>
      <c r="GZ79" s="129"/>
      <c r="HA79" s="129"/>
      <c r="HB79" s="129"/>
      <c r="HC79" s="129"/>
      <c r="HD79" s="129"/>
      <c r="HE79" s="129"/>
      <c r="HF79" s="129"/>
      <c r="HG79" s="129"/>
      <c r="HH79" s="130"/>
      <c r="HI79" s="128">
        <f>データ!EP7</f>
        <v>74.7</v>
      </c>
      <c r="HJ79" s="129"/>
      <c r="HK79" s="129"/>
      <c r="HL79" s="129"/>
      <c r="HM79" s="129"/>
      <c r="HN79" s="129"/>
      <c r="HO79" s="129"/>
      <c r="HP79" s="129"/>
      <c r="HQ79" s="129"/>
      <c r="HR79" s="129"/>
      <c r="HS79" s="129"/>
      <c r="HT79" s="129"/>
      <c r="HU79" s="129"/>
      <c r="HV79" s="129"/>
      <c r="HW79" s="130"/>
      <c r="HX79" s="128">
        <f>データ!EQ7</f>
        <v>70.900000000000006</v>
      </c>
      <c r="HY79" s="129"/>
      <c r="HZ79" s="129"/>
      <c r="IA79" s="129"/>
      <c r="IB79" s="129"/>
      <c r="IC79" s="129"/>
      <c r="ID79" s="129"/>
      <c r="IE79" s="129"/>
      <c r="IF79" s="129"/>
      <c r="IG79" s="129"/>
      <c r="IH79" s="129"/>
      <c r="II79" s="129"/>
      <c r="IJ79" s="129"/>
      <c r="IK79" s="129"/>
      <c r="IL79" s="130"/>
      <c r="IM79" s="128">
        <f>データ!ER7</f>
        <v>71.3</v>
      </c>
      <c r="IN79" s="129"/>
      <c r="IO79" s="129"/>
      <c r="IP79" s="129"/>
      <c r="IQ79" s="129"/>
      <c r="IR79" s="129"/>
      <c r="IS79" s="129"/>
      <c r="IT79" s="129"/>
      <c r="IU79" s="129"/>
      <c r="IV79" s="129"/>
      <c r="IW79" s="129"/>
      <c r="IX79" s="129"/>
      <c r="IY79" s="129"/>
      <c r="IZ79" s="129"/>
      <c r="JA79" s="130"/>
      <c r="JB79" s="128">
        <f>データ!ES7</f>
        <v>71.2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55455957</v>
      </c>
      <c r="KH79" s="138"/>
      <c r="KI79" s="138"/>
      <c r="KJ79" s="138"/>
      <c r="KK79" s="138"/>
      <c r="KL79" s="138"/>
      <c r="KM79" s="138"/>
      <c r="KN79" s="138"/>
      <c r="KO79" s="138"/>
      <c r="KP79" s="138"/>
      <c r="KQ79" s="138"/>
      <c r="KR79" s="138"/>
      <c r="KS79" s="138"/>
      <c r="KT79" s="138"/>
      <c r="KU79" s="139"/>
      <c r="KV79" s="137">
        <f>データ!FA7</f>
        <v>55030298</v>
      </c>
      <c r="KW79" s="138"/>
      <c r="KX79" s="138"/>
      <c r="KY79" s="138"/>
      <c r="KZ79" s="138"/>
      <c r="LA79" s="138"/>
      <c r="LB79" s="138"/>
      <c r="LC79" s="138"/>
      <c r="LD79" s="138"/>
      <c r="LE79" s="138"/>
      <c r="LF79" s="138"/>
      <c r="LG79" s="138"/>
      <c r="LH79" s="138"/>
      <c r="LI79" s="138"/>
      <c r="LJ79" s="139"/>
      <c r="LK79" s="137">
        <f>データ!FB7</f>
        <v>55479854</v>
      </c>
      <c r="LL79" s="138"/>
      <c r="LM79" s="138"/>
      <c r="LN79" s="138"/>
      <c r="LO79" s="138"/>
      <c r="LP79" s="138"/>
      <c r="LQ79" s="138"/>
      <c r="LR79" s="138"/>
      <c r="LS79" s="138"/>
      <c r="LT79" s="138"/>
      <c r="LU79" s="138"/>
      <c r="LV79" s="138"/>
      <c r="LW79" s="138"/>
      <c r="LX79" s="138"/>
      <c r="LY79" s="139"/>
      <c r="LZ79" s="137">
        <f>データ!FC7</f>
        <v>67415898</v>
      </c>
      <c r="MA79" s="138"/>
      <c r="MB79" s="138"/>
      <c r="MC79" s="138"/>
      <c r="MD79" s="138"/>
      <c r="ME79" s="138"/>
      <c r="MF79" s="138"/>
      <c r="MG79" s="138"/>
      <c r="MH79" s="138"/>
      <c r="MI79" s="138"/>
      <c r="MJ79" s="138"/>
      <c r="MK79" s="138"/>
      <c r="ML79" s="138"/>
      <c r="MM79" s="138"/>
      <c r="MN79" s="139"/>
      <c r="MO79" s="137">
        <f>データ!FD7</f>
        <v>68121726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A9q0Q/Z/NlBXlcNjEWOjUfbZGHS1Ku9uoA3b2k2VIaBIpq3aFra+S6Kqg+O9GHszcg4RUxaVl9mBA645WItRQ==" saltValue="4IZR/kTM8ISF+tHLezky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159</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160</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161</v>
      </c>
      <c r="CF5" s="49" t="s">
        <v>151</v>
      </c>
      <c r="CG5" s="49" t="s">
        <v>152</v>
      </c>
      <c r="CH5" s="49" t="s">
        <v>153</v>
      </c>
      <c r="CI5" s="49" t="s">
        <v>154</v>
      </c>
      <c r="CJ5" s="49" t="s">
        <v>155</v>
      </c>
      <c r="CK5" s="49" t="s">
        <v>156</v>
      </c>
      <c r="CL5" s="49" t="s">
        <v>146</v>
      </c>
      <c r="CM5" s="49" t="s">
        <v>162</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161</v>
      </c>
      <c r="DB5" s="49" t="s">
        <v>151</v>
      </c>
      <c r="DC5" s="49" t="s">
        <v>152</v>
      </c>
      <c r="DD5" s="49" t="s">
        <v>153</v>
      </c>
      <c r="DE5" s="49" t="s">
        <v>154</v>
      </c>
      <c r="DF5" s="49" t="s">
        <v>155</v>
      </c>
      <c r="DG5" s="49" t="s">
        <v>156</v>
      </c>
      <c r="DH5" s="49" t="s">
        <v>157</v>
      </c>
      <c r="DI5" s="49" t="s">
        <v>147</v>
      </c>
      <c r="DJ5" s="49" t="s">
        <v>148</v>
      </c>
      <c r="DK5" s="49" t="s">
        <v>163</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163</v>
      </c>
      <c r="EH5" s="49" t="s">
        <v>150</v>
      </c>
      <c r="EI5" s="49" t="s">
        <v>151</v>
      </c>
      <c r="EJ5" s="49" t="s">
        <v>152</v>
      </c>
      <c r="EK5" s="49" t="s">
        <v>153</v>
      </c>
      <c r="EL5" s="49" t="s">
        <v>154</v>
      </c>
      <c r="EM5" s="49" t="s">
        <v>155</v>
      </c>
      <c r="EN5" s="49" t="s">
        <v>156</v>
      </c>
      <c r="EO5" s="49" t="s">
        <v>157</v>
      </c>
      <c r="EP5" s="49" t="s">
        <v>147</v>
      </c>
      <c r="EQ5" s="49" t="s">
        <v>148</v>
      </c>
      <c r="ER5" s="49" t="s">
        <v>149</v>
      </c>
      <c r="ES5" s="49" t="s">
        <v>161</v>
      </c>
      <c r="ET5" s="49" t="s">
        <v>151</v>
      </c>
      <c r="EU5" s="49" t="s">
        <v>152</v>
      </c>
      <c r="EV5" s="49" t="s">
        <v>153</v>
      </c>
      <c r="EW5" s="49" t="s">
        <v>154</v>
      </c>
      <c r="EX5" s="49" t="s">
        <v>155</v>
      </c>
      <c r="EY5" s="49" t="s">
        <v>164</v>
      </c>
      <c r="EZ5" s="49" t="s">
        <v>157</v>
      </c>
      <c r="FA5" s="49" t="s">
        <v>162</v>
      </c>
      <c r="FB5" s="49" t="s">
        <v>148</v>
      </c>
      <c r="FC5" s="49" t="s">
        <v>149</v>
      </c>
      <c r="FD5" s="49" t="s">
        <v>165</v>
      </c>
      <c r="FE5" s="49" t="s">
        <v>151</v>
      </c>
      <c r="FF5" s="49" t="s">
        <v>152</v>
      </c>
      <c r="FG5" s="49" t="s">
        <v>153</v>
      </c>
      <c r="FH5" s="49" t="s">
        <v>154</v>
      </c>
      <c r="FI5" s="49" t="s">
        <v>155</v>
      </c>
      <c r="FJ5" s="49" t="s">
        <v>156</v>
      </c>
    </row>
    <row r="6" spans="1:166" s="54" customFormat="1" x14ac:dyDescent="0.2">
      <c r="A6" s="35" t="s">
        <v>166</v>
      </c>
      <c r="B6" s="50">
        <f>B8</f>
        <v>2023</v>
      </c>
      <c r="C6" s="50">
        <f t="shared" ref="C6:M6" si="2">C8</f>
        <v>360007</v>
      </c>
      <c r="D6" s="50">
        <f t="shared" si="2"/>
        <v>46</v>
      </c>
      <c r="E6" s="50">
        <f t="shared" si="2"/>
        <v>6</v>
      </c>
      <c r="F6" s="50">
        <f t="shared" si="2"/>
        <v>0</v>
      </c>
      <c r="G6" s="50">
        <f t="shared" si="2"/>
        <v>1</v>
      </c>
      <c r="H6" s="152" t="str">
        <f>IF(H8&lt;&gt;I8,H8,"")&amp;IF(I8&lt;&gt;J8,I8,"")&amp;"　"&amp;J8</f>
        <v>徳島県　中央病院</v>
      </c>
      <c r="I6" s="153"/>
      <c r="J6" s="154"/>
      <c r="K6" s="50" t="str">
        <f t="shared" si="2"/>
        <v>条例全部</v>
      </c>
      <c r="L6" s="50" t="str">
        <f t="shared" si="2"/>
        <v>病院事業</v>
      </c>
      <c r="M6" s="50" t="str">
        <f t="shared" si="2"/>
        <v>一般病院</v>
      </c>
      <c r="N6" s="50" t="str">
        <f>N8</f>
        <v>400床以上～500床未満</v>
      </c>
      <c r="O6" s="50" t="str">
        <f>O8</f>
        <v>学術・研究機関出身</v>
      </c>
      <c r="P6" s="50" t="str">
        <f>P8</f>
        <v>直営</v>
      </c>
      <c r="Q6" s="51">
        <f t="shared" ref="Q6:AH6" si="3">Q8</f>
        <v>26</v>
      </c>
      <c r="R6" s="50" t="str">
        <f t="shared" si="3"/>
        <v>対象</v>
      </c>
      <c r="S6" s="50" t="str">
        <f t="shared" si="3"/>
        <v>透 I 未 訓 ガ</v>
      </c>
      <c r="T6" s="50" t="str">
        <f t="shared" si="3"/>
        <v>救 臨 が 感 へ 災 地</v>
      </c>
      <c r="U6" s="51">
        <f>U8</f>
        <v>710012</v>
      </c>
      <c r="V6" s="51">
        <f>V8</f>
        <v>48708</v>
      </c>
      <c r="W6" s="50" t="str">
        <f>W8</f>
        <v>非該当</v>
      </c>
      <c r="X6" s="50" t="str">
        <f t="shared" ref="X6" si="4">X8</f>
        <v>非該当</v>
      </c>
      <c r="Y6" s="50" t="str">
        <f t="shared" si="3"/>
        <v>７：１</v>
      </c>
      <c r="Z6" s="51">
        <f t="shared" si="3"/>
        <v>390</v>
      </c>
      <c r="AA6" s="51" t="str">
        <f t="shared" si="3"/>
        <v>-</v>
      </c>
      <c r="AB6" s="51">
        <f t="shared" si="3"/>
        <v>5</v>
      </c>
      <c r="AC6" s="51">
        <f t="shared" si="3"/>
        <v>60</v>
      </c>
      <c r="AD6" s="51">
        <f t="shared" si="3"/>
        <v>5</v>
      </c>
      <c r="AE6" s="51">
        <f t="shared" si="3"/>
        <v>460</v>
      </c>
      <c r="AF6" s="51">
        <f t="shared" si="3"/>
        <v>335</v>
      </c>
      <c r="AG6" s="51" t="str">
        <f t="shared" si="3"/>
        <v>-</v>
      </c>
      <c r="AH6" s="51">
        <f t="shared" si="3"/>
        <v>335</v>
      </c>
      <c r="AI6" s="52">
        <f>IF(AI8="-",NA(),AI8)</f>
        <v>103.6</v>
      </c>
      <c r="AJ6" s="52">
        <f t="shared" ref="AJ6:AR6" si="5">IF(AJ8="-",NA(),AJ8)</f>
        <v>98.2</v>
      </c>
      <c r="AK6" s="52">
        <f t="shared" si="5"/>
        <v>93.9</v>
      </c>
      <c r="AL6" s="52">
        <f t="shared" si="5"/>
        <v>95.5</v>
      </c>
      <c r="AM6" s="52">
        <f t="shared" si="5"/>
        <v>91.3</v>
      </c>
      <c r="AN6" s="52">
        <f t="shared" si="5"/>
        <v>99</v>
      </c>
      <c r="AO6" s="52">
        <f t="shared" si="5"/>
        <v>103.9</v>
      </c>
      <c r="AP6" s="52">
        <f t="shared" si="5"/>
        <v>106.6</v>
      </c>
      <c r="AQ6" s="52">
        <f t="shared" si="5"/>
        <v>103.5</v>
      </c>
      <c r="AR6" s="52">
        <f t="shared" si="5"/>
        <v>96.8</v>
      </c>
      <c r="AS6" s="52" t="str">
        <f>IF(AS8="-","【-】","【"&amp;SUBSTITUTE(TEXT(AS8,"#,##0.0"),"-","△")&amp;"】")</f>
        <v>【96.6】</v>
      </c>
      <c r="AT6" s="52">
        <f>IF(AT8="-",NA(),AT8)</f>
        <v>96.8</v>
      </c>
      <c r="AU6" s="52">
        <f t="shared" ref="AU6:BC6" si="6">IF(AU8="-",NA(),AU8)</f>
        <v>93.9</v>
      </c>
      <c r="AV6" s="52">
        <f t="shared" si="6"/>
        <v>87.8</v>
      </c>
      <c r="AW6" s="52">
        <f t="shared" si="6"/>
        <v>90.6</v>
      </c>
      <c r="AX6" s="52">
        <f t="shared" si="6"/>
        <v>86.3</v>
      </c>
      <c r="AY6" s="52">
        <f t="shared" si="6"/>
        <v>92.4</v>
      </c>
      <c r="AZ6" s="52">
        <f t="shared" si="6"/>
        <v>87.5</v>
      </c>
      <c r="BA6" s="52">
        <f t="shared" si="6"/>
        <v>89.4</v>
      </c>
      <c r="BB6" s="52">
        <f t="shared" si="6"/>
        <v>88.9</v>
      </c>
      <c r="BC6" s="52">
        <f t="shared" si="6"/>
        <v>89.2</v>
      </c>
      <c r="BD6" s="52" t="str">
        <f>IF(BD8="-","【-】","【"&amp;SUBSTITUTE(TEXT(BD8,"#,##0.0"),"-","△")&amp;"】")</f>
        <v>【86.6】</v>
      </c>
      <c r="BE6" s="52">
        <f>IF(BE8="-",NA(),BE8)</f>
        <v>93.1</v>
      </c>
      <c r="BF6" s="52">
        <f t="shared" ref="BF6:BN6" si="7">IF(BF8="-",NA(),BF8)</f>
        <v>89.1</v>
      </c>
      <c r="BG6" s="52">
        <f t="shared" si="7"/>
        <v>83.1</v>
      </c>
      <c r="BH6" s="52">
        <f t="shared" si="7"/>
        <v>86.1</v>
      </c>
      <c r="BI6" s="52">
        <f t="shared" si="7"/>
        <v>82.2</v>
      </c>
      <c r="BJ6" s="52">
        <f t="shared" si="7"/>
        <v>89.9</v>
      </c>
      <c r="BK6" s="52">
        <f t="shared" si="7"/>
        <v>84.9</v>
      </c>
      <c r="BL6" s="52">
        <f t="shared" si="7"/>
        <v>86.9</v>
      </c>
      <c r="BM6" s="52">
        <f t="shared" si="7"/>
        <v>86.4</v>
      </c>
      <c r="BN6" s="52">
        <f t="shared" si="7"/>
        <v>86.7</v>
      </c>
      <c r="BO6" s="52" t="str">
        <f>IF(BO8="-","【-】","【"&amp;SUBSTITUTE(TEXT(BO8,"#,##0.0"),"-","△")&amp;"】")</f>
        <v>【83.9】</v>
      </c>
      <c r="BP6" s="52">
        <f>IF(BP8="-",NA(),BP8)</f>
        <v>77.400000000000006</v>
      </c>
      <c r="BQ6" s="52">
        <f t="shared" ref="BQ6:BY6" si="8">IF(BQ8="-",NA(),BQ8)</f>
        <v>70</v>
      </c>
      <c r="BR6" s="52">
        <f t="shared" si="8"/>
        <v>64</v>
      </c>
      <c r="BS6" s="52">
        <f t="shared" si="8"/>
        <v>65</v>
      </c>
      <c r="BT6" s="52">
        <f t="shared" si="8"/>
        <v>70.099999999999994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79431</v>
      </c>
      <c r="CB6" s="53">
        <f t="shared" ref="CB6:CJ6" si="9">IF(CB8="-",NA(),CB8)</f>
        <v>83735</v>
      </c>
      <c r="CC6" s="53">
        <f t="shared" si="9"/>
        <v>84216</v>
      </c>
      <c r="CD6" s="53">
        <f t="shared" si="9"/>
        <v>91604</v>
      </c>
      <c r="CE6" s="53">
        <f t="shared" si="9"/>
        <v>87530</v>
      </c>
      <c r="CF6" s="53">
        <f t="shared" si="9"/>
        <v>60271</v>
      </c>
      <c r="CG6" s="53">
        <f t="shared" si="9"/>
        <v>63766</v>
      </c>
      <c r="CH6" s="53">
        <f t="shared" si="9"/>
        <v>66386</v>
      </c>
      <c r="CI6" s="53">
        <f t="shared" si="9"/>
        <v>69418</v>
      </c>
      <c r="CJ6" s="53">
        <f t="shared" si="9"/>
        <v>70803</v>
      </c>
      <c r="CK6" s="52" t="str">
        <f>IF(CK8="-","【-】","【"&amp;SUBSTITUTE(TEXT(CK8,"#,##0"),"-","△")&amp;"】")</f>
        <v>【62,428】</v>
      </c>
      <c r="CL6" s="53">
        <f>IF(CL8="-",NA(),CL8)</f>
        <v>26161</v>
      </c>
      <c r="CM6" s="53">
        <f t="shared" ref="CM6:CU6" si="10">IF(CM8="-",NA(),CM8)</f>
        <v>27159</v>
      </c>
      <c r="CN6" s="53">
        <f t="shared" si="10"/>
        <v>29844</v>
      </c>
      <c r="CO6" s="53">
        <f t="shared" si="10"/>
        <v>29986</v>
      </c>
      <c r="CP6" s="53">
        <f t="shared" si="10"/>
        <v>31317</v>
      </c>
      <c r="CQ6" s="53">
        <f t="shared" si="10"/>
        <v>16979</v>
      </c>
      <c r="CR6" s="53">
        <f t="shared" si="10"/>
        <v>18423</v>
      </c>
      <c r="CS6" s="53">
        <f t="shared" si="10"/>
        <v>19190</v>
      </c>
      <c r="CT6" s="53">
        <f t="shared" si="10"/>
        <v>19216</v>
      </c>
      <c r="CU6" s="53">
        <f t="shared" si="10"/>
        <v>20167</v>
      </c>
      <c r="CV6" s="52" t="str">
        <f>IF(CV8="-","【-】","【"&amp;SUBSTITUTE(TEXT(CV8,"#,##0"),"-","△")&amp;"】")</f>
        <v>【18,236】</v>
      </c>
      <c r="CW6" s="52">
        <f>IF(CW8="-",NA(),CW8)</f>
        <v>52.3</v>
      </c>
      <c r="CX6" s="52">
        <f t="shared" ref="CX6:DF6" si="11">IF(CX8="-",NA(),CX8)</f>
        <v>54.2</v>
      </c>
      <c r="CY6" s="52">
        <f t="shared" si="11"/>
        <v>58.2</v>
      </c>
      <c r="CZ6" s="52">
        <f t="shared" si="11"/>
        <v>56.5</v>
      </c>
      <c r="DA6" s="52">
        <f t="shared" si="11"/>
        <v>58.4</v>
      </c>
      <c r="DB6" s="52">
        <f t="shared" si="11"/>
        <v>53</v>
      </c>
      <c r="DC6" s="52">
        <f t="shared" si="11"/>
        <v>56.7</v>
      </c>
      <c r="DD6" s="52">
        <f t="shared" si="11"/>
        <v>54.2</v>
      </c>
      <c r="DE6" s="52">
        <f t="shared" si="11"/>
        <v>53.9</v>
      </c>
      <c r="DF6" s="52">
        <f t="shared" si="11"/>
        <v>54.1</v>
      </c>
      <c r="DG6" s="52" t="str">
        <f>IF(DG8="-","【-】","【"&amp;SUBSTITUTE(TEXT(DG8,"#,##0.0"),"-","△")&amp;"】")</f>
        <v>【56.1】</v>
      </c>
      <c r="DH6" s="52">
        <f>IF(DH8="-",NA(),DH8)</f>
        <v>26.5</v>
      </c>
      <c r="DI6" s="52">
        <f t="shared" ref="DI6:DQ6" si="12">IF(DI8="-",NA(),DI8)</f>
        <v>26.8</v>
      </c>
      <c r="DJ6" s="52">
        <f t="shared" si="12"/>
        <v>28.4</v>
      </c>
      <c r="DK6" s="52">
        <f t="shared" si="12"/>
        <v>27.4</v>
      </c>
      <c r="DL6" s="52">
        <f t="shared" si="12"/>
        <v>28.4</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42.2</v>
      </c>
      <c r="EE6" s="52">
        <f t="shared" ref="EE6:EM6" si="14">IF(EE8="-",NA(),EE8)</f>
        <v>44.2</v>
      </c>
      <c r="EF6" s="52">
        <f t="shared" si="14"/>
        <v>45.9</v>
      </c>
      <c r="EG6" s="52">
        <f t="shared" si="14"/>
        <v>40.5</v>
      </c>
      <c r="EH6" s="52">
        <f t="shared" si="14"/>
        <v>43.4</v>
      </c>
      <c r="EI6" s="52">
        <f t="shared" si="14"/>
        <v>56.4</v>
      </c>
      <c r="EJ6" s="52">
        <f t="shared" si="14"/>
        <v>56.8</v>
      </c>
      <c r="EK6" s="52">
        <f t="shared" si="14"/>
        <v>58.5</v>
      </c>
      <c r="EL6" s="52">
        <f t="shared" si="14"/>
        <v>57.4</v>
      </c>
      <c r="EM6" s="52">
        <f t="shared" si="14"/>
        <v>57.3</v>
      </c>
      <c r="EN6" s="52" t="str">
        <f>IF(EN8="-","【-】","【"&amp;SUBSTITUTE(TEXT(EN8,"#,##0.0"),"-","△")&amp;"】")</f>
        <v>【57.0】</v>
      </c>
      <c r="EO6" s="52">
        <f>IF(EO8="-",NA(),EO8)</f>
        <v>75.900000000000006</v>
      </c>
      <c r="EP6" s="52">
        <f t="shared" ref="EP6:EX6" si="15">IF(EP8="-",NA(),EP8)</f>
        <v>74.7</v>
      </c>
      <c r="EQ6" s="52">
        <f t="shared" si="15"/>
        <v>70.900000000000006</v>
      </c>
      <c r="ER6" s="52">
        <f t="shared" si="15"/>
        <v>71.3</v>
      </c>
      <c r="ES6" s="52">
        <f t="shared" si="15"/>
        <v>71.2</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55455957</v>
      </c>
      <c r="FA6" s="53">
        <f t="shared" ref="FA6:FI6" si="16">IF(FA8="-",NA(),FA8)</f>
        <v>55030298</v>
      </c>
      <c r="FB6" s="53">
        <f t="shared" si="16"/>
        <v>55479854</v>
      </c>
      <c r="FC6" s="53">
        <f t="shared" si="16"/>
        <v>67415898</v>
      </c>
      <c r="FD6" s="53">
        <f t="shared" si="16"/>
        <v>68121726</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167</v>
      </c>
      <c r="B7" s="50">
        <f t="shared" ref="B7:AH7" si="17">B8</f>
        <v>2023</v>
      </c>
      <c r="C7" s="50">
        <f t="shared" si="17"/>
        <v>360007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学術・研究機関出身</v>
      </c>
      <c r="P7" s="50" t="str">
        <f>P8</f>
        <v>直営</v>
      </c>
      <c r="Q7" s="51">
        <f t="shared" si="17"/>
        <v>26</v>
      </c>
      <c r="R7" s="50" t="str">
        <f t="shared" si="17"/>
        <v>対象</v>
      </c>
      <c r="S7" s="50" t="str">
        <f t="shared" si="17"/>
        <v>透 I 未 訓 ガ</v>
      </c>
      <c r="T7" s="50" t="str">
        <f t="shared" si="17"/>
        <v>救 臨 が 感 へ 災 地</v>
      </c>
      <c r="U7" s="51">
        <f>U8</f>
        <v>710012</v>
      </c>
      <c r="V7" s="51">
        <f>V8</f>
        <v>48708</v>
      </c>
      <c r="W7" s="50" t="str">
        <f>W8</f>
        <v>非該当</v>
      </c>
      <c r="X7" s="50" t="str">
        <f t="shared" si="17"/>
        <v>非該当</v>
      </c>
      <c r="Y7" s="50" t="str">
        <f t="shared" si="17"/>
        <v>７：１</v>
      </c>
      <c r="Z7" s="51">
        <f t="shared" si="17"/>
        <v>390</v>
      </c>
      <c r="AA7" s="51" t="str">
        <f t="shared" si="17"/>
        <v>-</v>
      </c>
      <c r="AB7" s="51">
        <f t="shared" si="17"/>
        <v>5</v>
      </c>
      <c r="AC7" s="51">
        <f t="shared" si="17"/>
        <v>60</v>
      </c>
      <c r="AD7" s="51">
        <f t="shared" si="17"/>
        <v>5</v>
      </c>
      <c r="AE7" s="51">
        <f t="shared" si="17"/>
        <v>460</v>
      </c>
      <c r="AF7" s="51">
        <f t="shared" si="17"/>
        <v>335</v>
      </c>
      <c r="AG7" s="51" t="str">
        <f t="shared" si="17"/>
        <v>-</v>
      </c>
      <c r="AH7" s="51">
        <f t="shared" si="17"/>
        <v>335</v>
      </c>
      <c r="AI7" s="52">
        <f>AI8</f>
        <v>103.6</v>
      </c>
      <c r="AJ7" s="52">
        <f t="shared" ref="AJ7:AR7" si="18">AJ8</f>
        <v>98.2</v>
      </c>
      <c r="AK7" s="52">
        <f t="shared" si="18"/>
        <v>93.9</v>
      </c>
      <c r="AL7" s="52">
        <f t="shared" si="18"/>
        <v>95.5</v>
      </c>
      <c r="AM7" s="52">
        <f t="shared" si="18"/>
        <v>91.3</v>
      </c>
      <c r="AN7" s="52">
        <f t="shared" si="18"/>
        <v>99</v>
      </c>
      <c r="AO7" s="52">
        <f t="shared" si="18"/>
        <v>103.9</v>
      </c>
      <c r="AP7" s="52">
        <f t="shared" si="18"/>
        <v>106.6</v>
      </c>
      <c r="AQ7" s="52">
        <f t="shared" si="18"/>
        <v>103.5</v>
      </c>
      <c r="AR7" s="52">
        <f t="shared" si="18"/>
        <v>96.8</v>
      </c>
      <c r="AS7" s="52"/>
      <c r="AT7" s="52">
        <f>AT8</f>
        <v>96.8</v>
      </c>
      <c r="AU7" s="52">
        <f t="shared" ref="AU7:BC7" si="19">AU8</f>
        <v>93.9</v>
      </c>
      <c r="AV7" s="52">
        <f t="shared" si="19"/>
        <v>87.8</v>
      </c>
      <c r="AW7" s="52">
        <f t="shared" si="19"/>
        <v>90.6</v>
      </c>
      <c r="AX7" s="52">
        <f t="shared" si="19"/>
        <v>86.3</v>
      </c>
      <c r="AY7" s="52">
        <f t="shared" si="19"/>
        <v>92.4</v>
      </c>
      <c r="AZ7" s="52">
        <f t="shared" si="19"/>
        <v>87.5</v>
      </c>
      <c r="BA7" s="52">
        <f t="shared" si="19"/>
        <v>89.4</v>
      </c>
      <c r="BB7" s="52">
        <f t="shared" si="19"/>
        <v>88.9</v>
      </c>
      <c r="BC7" s="52">
        <f t="shared" si="19"/>
        <v>89.2</v>
      </c>
      <c r="BD7" s="52"/>
      <c r="BE7" s="52">
        <f>BE8</f>
        <v>93.1</v>
      </c>
      <c r="BF7" s="52">
        <f t="shared" ref="BF7:BN7" si="20">BF8</f>
        <v>89.1</v>
      </c>
      <c r="BG7" s="52">
        <f t="shared" si="20"/>
        <v>83.1</v>
      </c>
      <c r="BH7" s="52">
        <f t="shared" si="20"/>
        <v>86.1</v>
      </c>
      <c r="BI7" s="52">
        <f t="shared" si="20"/>
        <v>82.2</v>
      </c>
      <c r="BJ7" s="52">
        <f t="shared" si="20"/>
        <v>89.9</v>
      </c>
      <c r="BK7" s="52">
        <f t="shared" si="20"/>
        <v>84.9</v>
      </c>
      <c r="BL7" s="52">
        <f t="shared" si="20"/>
        <v>86.9</v>
      </c>
      <c r="BM7" s="52">
        <f t="shared" si="20"/>
        <v>86.4</v>
      </c>
      <c r="BN7" s="52">
        <f t="shared" si="20"/>
        <v>86.7</v>
      </c>
      <c r="BO7" s="52"/>
      <c r="BP7" s="52">
        <f>BP8</f>
        <v>77.400000000000006</v>
      </c>
      <c r="BQ7" s="52">
        <f t="shared" ref="BQ7:BY7" si="21">BQ8</f>
        <v>70</v>
      </c>
      <c r="BR7" s="52">
        <f t="shared" si="21"/>
        <v>64</v>
      </c>
      <c r="BS7" s="52">
        <f t="shared" si="21"/>
        <v>65</v>
      </c>
      <c r="BT7" s="52">
        <f t="shared" si="21"/>
        <v>70.099999999999994</v>
      </c>
      <c r="BU7" s="52">
        <f t="shared" si="21"/>
        <v>77</v>
      </c>
      <c r="BV7" s="52">
        <f t="shared" si="21"/>
        <v>68.400000000000006</v>
      </c>
      <c r="BW7" s="52">
        <f t="shared" si="21"/>
        <v>68.2</v>
      </c>
      <c r="BX7" s="52">
        <f t="shared" si="21"/>
        <v>68.400000000000006</v>
      </c>
      <c r="BY7" s="52">
        <f t="shared" si="21"/>
        <v>70.900000000000006</v>
      </c>
      <c r="BZ7" s="52"/>
      <c r="CA7" s="53">
        <f>CA8</f>
        <v>79431</v>
      </c>
      <c r="CB7" s="53">
        <f t="shared" ref="CB7:CJ7" si="22">CB8</f>
        <v>83735</v>
      </c>
      <c r="CC7" s="53">
        <f t="shared" si="22"/>
        <v>84216</v>
      </c>
      <c r="CD7" s="53">
        <f t="shared" si="22"/>
        <v>91604</v>
      </c>
      <c r="CE7" s="53">
        <f t="shared" si="22"/>
        <v>87530</v>
      </c>
      <c r="CF7" s="53">
        <f t="shared" si="22"/>
        <v>60271</v>
      </c>
      <c r="CG7" s="53">
        <f t="shared" si="22"/>
        <v>63766</v>
      </c>
      <c r="CH7" s="53">
        <f t="shared" si="22"/>
        <v>66386</v>
      </c>
      <c r="CI7" s="53">
        <f t="shared" si="22"/>
        <v>69418</v>
      </c>
      <c r="CJ7" s="53">
        <f t="shared" si="22"/>
        <v>70803</v>
      </c>
      <c r="CK7" s="52"/>
      <c r="CL7" s="53">
        <f>CL8</f>
        <v>26161</v>
      </c>
      <c r="CM7" s="53">
        <f t="shared" ref="CM7:CU7" si="23">CM8</f>
        <v>27159</v>
      </c>
      <c r="CN7" s="53">
        <f t="shared" si="23"/>
        <v>29844</v>
      </c>
      <c r="CO7" s="53">
        <f t="shared" si="23"/>
        <v>29986</v>
      </c>
      <c r="CP7" s="53">
        <f t="shared" si="23"/>
        <v>31317</v>
      </c>
      <c r="CQ7" s="53">
        <f t="shared" si="23"/>
        <v>16979</v>
      </c>
      <c r="CR7" s="53">
        <f t="shared" si="23"/>
        <v>18423</v>
      </c>
      <c r="CS7" s="53">
        <f t="shared" si="23"/>
        <v>19190</v>
      </c>
      <c r="CT7" s="53">
        <f t="shared" si="23"/>
        <v>19216</v>
      </c>
      <c r="CU7" s="53">
        <f t="shared" si="23"/>
        <v>20167</v>
      </c>
      <c r="CV7" s="52"/>
      <c r="CW7" s="52">
        <f>CW8</f>
        <v>52.3</v>
      </c>
      <c r="CX7" s="52">
        <f t="shared" ref="CX7:DF7" si="24">CX8</f>
        <v>54.2</v>
      </c>
      <c r="CY7" s="52">
        <f t="shared" si="24"/>
        <v>58.2</v>
      </c>
      <c r="CZ7" s="52">
        <f t="shared" si="24"/>
        <v>56.5</v>
      </c>
      <c r="DA7" s="52">
        <f t="shared" si="24"/>
        <v>58.4</v>
      </c>
      <c r="DB7" s="52">
        <f t="shared" si="24"/>
        <v>53</v>
      </c>
      <c r="DC7" s="52">
        <f t="shared" si="24"/>
        <v>56.7</v>
      </c>
      <c r="DD7" s="52">
        <f t="shared" si="24"/>
        <v>54.2</v>
      </c>
      <c r="DE7" s="52">
        <f t="shared" si="24"/>
        <v>53.9</v>
      </c>
      <c r="DF7" s="52">
        <f t="shared" si="24"/>
        <v>54.1</v>
      </c>
      <c r="DG7" s="52"/>
      <c r="DH7" s="52">
        <f>DH8</f>
        <v>26.5</v>
      </c>
      <c r="DI7" s="52">
        <f t="shared" ref="DI7:DQ7" si="25">DI8</f>
        <v>26.8</v>
      </c>
      <c r="DJ7" s="52">
        <f t="shared" si="25"/>
        <v>28.4</v>
      </c>
      <c r="DK7" s="52">
        <f t="shared" si="25"/>
        <v>27.4</v>
      </c>
      <c r="DL7" s="52">
        <f t="shared" si="25"/>
        <v>28.4</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42.2</v>
      </c>
      <c r="EE7" s="52">
        <f t="shared" ref="EE7:EM7" si="27">EE8</f>
        <v>44.2</v>
      </c>
      <c r="EF7" s="52">
        <f t="shared" si="27"/>
        <v>45.9</v>
      </c>
      <c r="EG7" s="52">
        <f t="shared" si="27"/>
        <v>40.5</v>
      </c>
      <c r="EH7" s="52">
        <f t="shared" si="27"/>
        <v>43.4</v>
      </c>
      <c r="EI7" s="52">
        <f t="shared" si="27"/>
        <v>56.4</v>
      </c>
      <c r="EJ7" s="52">
        <f t="shared" si="27"/>
        <v>56.8</v>
      </c>
      <c r="EK7" s="52">
        <f t="shared" si="27"/>
        <v>58.5</v>
      </c>
      <c r="EL7" s="52">
        <f t="shared" si="27"/>
        <v>57.4</v>
      </c>
      <c r="EM7" s="52">
        <f t="shared" si="27"/>
        <v>57.3</v>
      </c>
      <c r="EN7" s="52"/>
      <c r="EO7" s="52">
        <f>EO8</f>
        <v>75.900000000000006</v>
      </c>
      <c r="EP7" s="52">
        <f t="shared" ref="EP7:EX7" si="28">EP8</f>
        <v>74.7</v>
      </c>
      <c r="EQ7" s="52">
        <f t="shared" si="28"/>
        <v>70.900000000000006</v>
      </c>
      <c r="ER7" s="52">
        <f t="shared" si="28"/>
        <v>71.3</v>
      </c>
      <c r="ES7" s="52">
        <f t="shared" si="28"/>
        <v>71.2</v>
      </c>
      <c r="ET7" s="52">
        <f t="shared" si="28"/>
        <v>71.099999999999994</v>
      </c>
      <c r="EU7" s="52">
        <f t="shared" si="28"/>
        <v>69.8</v>
      </c>
      <c r="EV7" s="52">
        <f t="shared" si="28"/>
        <v>69.7</v>
      </c>
      <c r="EW7" s="52">
        <f t="shared" si="28"/>
        <v>68.8</v>
      </c>
      <c r="EX7" s="52">
        <f t="shared" si="28"/>
        <v>68.599999999999994</v>
      </c>
      <c r="EY7" s="52"/>
      <c r="EZ7" s="53">
        <f>EZ8</f>
        <v>55455957</v>
      </c>
      <c r="FA7" s="53">
        <f t="shared" ref="FA7:FI7" si="29">FA8</f>
        <v>55030298</v>
      </c>
      <c r="FB7" s="53">
        <f t="shared" si="29"/>
        <v>55479854</v>
      </c>
      <c r="FC7" s="53">
        <f t="shared" si="29"/>
        <v>67415898</v>
      </c>
      <c r="FD7" s="53">
        <f t="shared" si="29"/>
        <v>68121726</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360007</v>
      </c>
      <c r="D8" s="55">
        <v>46</v>
      </c>
      <c r="E8" s="55">
        <v>6</v>
      </c>
      <c r="F8" s="55">
        <v>0</v>
      </c>
      <c r="G8" s="55">
        <v>1</v>
      </c>
      <c r="H8" s="55" t="s">
        <v>168</v>
      </c>
      <c r="I8" s="55" t="s">
        <v>168</v>
      </c>
      <c r="J8" s="55" t="s">
        <v>169</v>
      </c>
      <c r="K8" s="55" t="s">
        <v>170</v>
      </c>
      <c r="L8" s="55" t="s">
        <v>171</v>
      </c>
      <c r="M8" s="55" t="s">
        <v>172</v>
      </c>
      <c r="N8" s="55" t="s">
        <v>173</v>
      </c>
      <c r="O8" s="55" t="s">
        <v>174</v>
      </c>
      <c r="P8" s="55" t="s">
        <v>175</v>
      </c>
      <c r="Q8" s="56">
        <v>26</v>
      </c>
      <c r="R8" s="55" t="s">
        <v>176</v>
      </c>
      <c r="S8" s="55" t="s">
        <v>177</v>
      </c>
      <c r="T8" s="55" t="s">
        <v>178</v>
      </c>
      <c r="U8" s="56">
        <v>710012</v>
      </c>
      <c r="V8" s="56">
        <v>48708</v>
      </c>
      <c r="W8" s="55" t="s">
        <v>179</v>
      </c>
      <c r="X8" s="55" t="s">
        <v>179</v>
      </c>
      <c r="Y8" s="57" t="s">
        <v>180</v>
      </c>
      <c r="Z8" s="56">
        <v>390</v>
      </c>
      <c r="AA8" s="56" t="s">
        <v>40</v>
      </c>
      <c r="AB8" s="56">
        <v>5</v>
      </c>
      <c r="AC8" s="56">
        <v>60</v>
      </c>
      <c r="AD8" s="56">
        <v>5</v>
      </c>
      <c r="AE8" s="56">
        <v>460</v>
      </c>
      <c r="AF8" s="56">
        <v>335</v>
      </c>
      <c r="AG8" s="56" t="s">
        <v>40</v>
      </c>
      <c r="AH8" s="56">
        <v>335</v>
      </c>
      <c r="AI8" s="58">
        <v>103.6</v>
      </c>
      <c r="AJ8" s="58">
        <v>98.2</v>
      </c>
      <c r="AK8" s="58">
        <v>93.9</v>
      </c>
      <c r="AL8" s="58">
        <v>95.5</v>
      </c>
      <c r="AM8" s="58">
        <v>91.3</v>
      </c>
      <c r="AN8" s="58">
        <v>99</v>
      </c>
      <c r="AO8" s="58">
        <v>103.9</v>
      </c>
      <c r="AP8" s="58">
        <v>106.6</v>
      </c>
      <c r="AQ8" s="58">
        <v>103.5</v>
      </c>
      <c r="AR8" s="58">
        <v>96.8</v>
      </c>
      <c r="AS8" s="58">
        <v>96.6</v>
      </c>
      <c r="AT8" s="58">
        <v>96.8</v>
      </c>
      <c r="AU8" s="58">
        <v>93.9</v>
      </c>
      <c r="AV8" s="58">
        <v>87.8</v>
      </c>
      <c r="AW8" s="58">
        <v>90.6</v>
      </c>
      <c r="AX8" s="58">
        <v>86.3</v>
      </c>
      <c r="AY8" s="58">
        <v>92.4</v>
      </c>
      <c r="AZ8" s="58">
        <v>87.5</v>
      </c>
      <c r="BA8" s="58">
        <v>89.4</v>
      </c>
      <c r="BB8" s="58">
        <v>88.9</v>
      </c>
      <c r="BC8" s="58">
        <v>89.2</v>
      </c>
      <c r="BD8" s="58">
        <v>86.6</v>
      </c>
      <c r="BE8" s="59">
        <v>93.1</v>
      </c>
      <c r="BF8" s="59">
        <v>89.1</v>
      </c>
      <c r="BG8" s="59">
        <v>83.1</v>
      </c>
      <c r="BH8" s="59">
        <v>86.1</v>
      </c>
      <c r="BI8" s="59">
        <v>82.2</v>
      </c>
      <c r="BJ8" s="59">
        <v>89.9</v>
      </c>
      <c r="BK8" s="59">
        <v>84.9</v>
      </c>
      <c r="BL8" s="59">
        <v>86.9</v>
      </c>
      <c r="BM8" s="59">
        <v>86.4</v>
      </c>
      <c r="BN8" s="59">
        <v>86.7</v>
      </c>
      <c r="BO8" s="59">
        <v>83.9</v>
      </c>
      <c r="BP8" s="58">
        <v>77.400000000000006</v>
      </c>
      <c r="BQ8" s="58">
        <v>70</v>
      </c>
      <c r="BR8" s="58">
        <v>64</v>
      </c>
      <c r="BS8" s="58">
        <v>65</v>
      </c>
      <c r="BT8" s="58">
        <v>70.099999999999994</v>
      </c>
      <c r="BU8" s="58">
        <v>77</v>
      </c>
      <c r="BV8" s="58">
        <v>68.400000000000006</v>
      </c>
      <c r="BW8" s="58">
        <v>68.2</v>
      </c>
      <c r="BX8" s="58">
        <v>68.400000000000006</v>
      </c>
      <c r="BY8" s="58">
        <v>70.900000000000006</v>
      </c>
      <c r="BZ8" s="58">
        <v>68.7</v>
      </c>
      <c r="CA8" s="59">
        <v>79431</v>
      </c>
      <c r="CB8" s="59">
        <v>83735</v>
      </c>
      <c r="CC8" s="59">
        <v>84216</v>
      </c>
      <c r="CD8" s="59">
        <v>91604</v>
      </c>
      <c r="CE8" s="59">
        <v>87530</v>
      </c>
      <c r="CF8" s="59">
        <v>60271</v>
      </c>
      <c r="CG8" s="59">
        <v>63766</v>
      </c>
      <c r="CH8" s="59">
        <v>66386</v>
      </c>
      <c r="CI8" s="59">
        <v>69418</v>
      </c>
      <c r="CJ8" s="59">
        <v>70803</v>
      </c>
      <c r="CK8" s="58">
        <v>62428</v>
      </c>
      <c r="CL8" s="59">
        <v>26161</v>
      </c>
      <c r="CM8" s="59">
        <v>27159</v>
      </c>
      <c r="CN8" s="59">
        <v>29844</v>
      </c>
      <c r="CO8" s="59">
        <v>29986</v>
      </c>
      <c r="CP8" s="59">
        <v>31317</v>
      </c>
      <c r="CQ8" s="59">
        <v>16979</v>
      </c>
      <c r="CR8" s="59">
        <v>18423</v>
      </c>
      <c r="CS8" s="59">
        <v>19190</v>
      </c>
      <c r="CT8" s="59">
        <v>19216</v>
      </c>
      <c r="CU8" s="59">
        <v>20167</v>
      </c>
      <c r="CV8" s="58">
        <v>18236</v>
      </c>
      <c r="CW8" s="59">
        <v>52.3</v>
      </c>
      <c r="CX8" s="59">
        <v>54.2</v>
      </c>
      <c r="CY8" s="59">
        <v>58.2</v>
      </c>
      <c r="CZ8" s="59">
        <v>56.5</v>
      </c>
      <c r="DA8" s="59">
        <v>58.4</v>
      </c>
      <c r="DB8" s="59">
        <v>53</v>
      </c>
      <c r="DC8" s="59">
        <v>56.7</v>
      </c>
      <c r="DD8" s="59">
        <v>54.2</v>
      </c>
      <c r="DE8" s="59">
        <v>53.9</v>
      </c>
      <c r="DF8" s="59">
        <v>54.1</v>
      </c>
      <c r="DG8" s="59">
        <v>56.1</v>
      </c>
      <c r="DH8" s="59">
        <v>26.5</v>
      </c>
      <c r="DI8" s="59">
        <v>26.8</v>
      </c>
      <c r="DJ8" s="59">
        <v>28.4</v>
      </c>
      <c r="DK8" s="59">
        <v>27.4</v>
      </c>
      <c r="DL8" s="59">
        <v>28.4</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42.2</v>
      </c>
      <c r="EE8" s="58">
        <v>44.2</v>
      </c>
      <c r="EF8" s="58">
        <v>45.9</v>
      </c>
      <c r="EG8" s="58">
        <v>40.5</v>
      </c>
      <c r="EH8" s="58">
        <v>43.4</v>
      </c>
      <c r="EI8" s="58">
        <v>56.4</v>
      </c>
      <c r="EJ8" s="58">
        <v>56.8</v>
      </c>
      <c r="EK8" s="58">
        <v>58.5</v>
      </c>
      <c r="EL8" s="58">
        <v>57.4</v>
      </c>
      <c r="EM8" s="58">
        <v>57.3</v>
      </c>
      <c r="EN8" s="58">
        <v>57</v>
      </c>
      <c r="EO8" s="58">
        <v>75.900000000000006</v>
      </c>
      <c r="EP8" s="58">
        <v>74.7</v>
      </c>
      <c r="EQ8" s="58">
        <v>70.900000000000006</v>
      </c>
      <c r="ER8" s="58">
        <v>71.3</v>
      </c>
      <c r="ES8" s="58">
        <v>71.2</v>
      </c>
      <c r="ET8" s="58">
        <v>71.099999999999994</v>
      </c>
      <c r="EU8" s="58">
        <v>69.8</v>
      </c>
      <c r="EV8" s="58">
        <v>69.7</v>
      </c>
      <c r="EW8" s="58">
        <v>68.8</v>
      </c>
      <c r="EX8" s="58">
        <v>68.599999999999994</v>
      </c>
      <c r="EY8" s="58">
        <v>70.400000000000006</v>
      </c>
      <c r="EZ8" s="59">
        <v>55455957</v>
      </c>
      <c r="FA8" s="59">
        <v>55030298</v>
      </c>
      <c r="FB8" s="59">
        <v>55479854</v>
      </c>
      <c r="FC8" s="59">
        <v>67415898</v>
      </c>
      <c r="FD8" s="59">
        <v>68121726</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9894ECB-7508-4A5D-9BFE-AA4056FAC014}"/>
</file>

<file path=customXml/itemProps2.xml><?xml version="1.0" encoding="utf-8"?>
<ds:datastoreItem xmlns:ds="http://schemas.openxmlformats.org/officeDocument/2006/customXml" ds:itemID="{8D84AD1E-EAEA-44DB-B30F-7CBFB2B647FF}"/>
</file>

<file path=customXml/itemProps3.xml><?xml version="1.0" encoding="utf-8"?>
<ds:datastoreItem xmlns:ds="http://schemas.openxmlformats.org/officeDocument/2006/customXml" ds:itemID="{2A3F97B4-3F24-4814-91D3-0B2C9313AE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2025-02-13T08:58:27Z</dcterms:created>
  <dcterms:modified xsi:type="dcterms:W3CDTF">2025-02-13T08:58:36Z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