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1A9B6DCB5121347B5F1F57F9D7A5C9157622EDB4" xr6:coauthVersionLast="47" xr6:coauthVersionMax="47" xr10:uidLastSave="{C5178465-BED4-4B88-A654-6CDC93750F0F}"/>
  <workbookProtection workbookAlgorithmName="SHA-512" workbookHashValue="S6juxPXIQ1hEOr6TtVZQhtmDL0+gk/X4w4In+kORG10gEWCcTCaD7vK1JUYf+5gmx+eGaLixpskb8YnFgyJiBA==" workbookSaltValue="w4ndjimsosk98/NCKhPBog=="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CV67" i="4" s="1"/>
  <c r="BZ7" i="5"/>
  <c r="MA53" i="4" s="1"/>
  <c r="BY7" i="5"/>
  <c r="LH53" i="4" s="1"/>
  <c r="BX7" i="5"/>
  <c r="BW7" i="5"/>
  <c r="BV7" i="5"/>
  <c r="JC53" i="4" s="1"/>
  <c r="BU7" i="5"/>
  <c r="BT7" i="5"/>
  <c r="LH52" i="4" s="1"/>
  <c r="BS7" i="5"/>
  <c r="KO52" i="4" s="1"/>
  <c r="BR7" i="5"/>
  <c r="JV52" i="4" s="1"/>
  <c r="BQ7" i="5"/>
  <c r="JC52" i="4" s="1"/>
  <c r="BO7" i="5"/>
  <c r="HJ53" i="4" s="1"/>
  <c r="BN7" i="5"/>
  <c r="GQ53" i="4" s="1"/>
  <c r="BM7" i="5"/>
  <c r="BL7" i="5"/>
  <c r="FE53" i="4" s="1"/>
  <c r="BK7" i="5"/>
  <c r="EL53" i="4" s="1"/>
  <c r="BJ7" i="5"/>
  <c r="BI7" i="5"/>
  <c r="BH7" i="5"/>
  <c r="BG7" i="5"/>
  <c r="BF7" i="5"/>
  <c r="BD7" i="5"/>
  <c r="BC7" i="5"/>
  <c r="BB7" i="5"/>
  <c r="BG53" i="4" s="1"/>
  <c r="BA7" i="5"/>
  <c r="AN53" i="4" s="1"/>
  <c r="AZ7" i="5"/>
  <c r="AY7" i="5"/>
  <c r="CS52" i="4" s="1"/>
  <c r="AX7" i="5"/>
  <c r="BZ52" i="4" s="1"/>
  <c r="AW7" i="5"/>
  <c r="AV7" i="5"/>
  <c r="AN52" i="4" s="1"/>
  <c r="AU7" i="5"/>
  <c r="U52" i="4" s="1"/>
  <c r="AS7" i="5"/>
  <c r="HJ32" i="4" s="1"/>
  <c r="AR7" i="5"/>
  <c r="GQ32" i="4" s="1"/>
  <c r="AQ7" i="5"/>
  <c r="FX32" i="4" s="1"/>
  <c r="AP7" i="5"/>
  <c r="FE32" i="4" s="1"/>
  <c r="AO7" i="5"/>
  <c r="EL32" i="4" s="1"/>
  <c r="AN7" i="5"/>
  <c r="AM7" i="5"/>
  <c r="AL7" i="5"/>
  <c r="AK7" i="5"/>
  <c r="FE31" i="4" s="1"/>
  <c r="AJ7" i="5"/>
  <c r="AH7" i="5"/>
  <c r="AG7" i="5"/>
  <c r="BZ32" i="4" s="1"/>
  <c r="AF7" i="5"/>
  <c r="BG32" i="4" s="1"/>
  <c r="AE7" i="5"/>
  <c r="AN32" i="4" s="1"/>
  <c r="AD7" i="5"/>
  <c r="U32" i="4" s="1"/>
  <c r="AC7" i="5"/>
  <c r="CS31" i="4" s="1"/>
  <c r="AB7" i="5"/>
  <c r="BZ31" i="4" s="1"/>
  <c r="AA7" i="5"/>
  <c r="BG31" i="4" s="1"/>
  <c r="Z7" i="5"/>
  <c r="Y7" i="5"/>
  <c r="X7" i="5"/>
  <c r="LJ10" i="4" s="1"/>
  <c r="W7" i="5"/>
  <c r="V7" i="5"/>
  <c r="HX10" i="4" s="1"/>
  <c r="U7" i="5"/>
  <c r="LJ8" i="4" s="1"/>
  <c r="T7" i="5"/>
  <c r="JQ8" i="4" s="1"/>
  <c r="S7" i="5"/>
  <c r="HX8" i="4" s="1"/>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KO53" i="4"/>
  <c r="JV53" i="4"/>
  <c r="FX53" i="4"/>
  <c r="CS53" i="4"/>
  <c r="BZ53" i="4"/>
  <c r="U53" i="4"/>
  <c r="MA52" i="4"/>
  <c r="HJ52" i="4"/>
  <c r="GQ52" i="4"/>
  <c r="FX52" i="4"/>
  <c r="FE52" i="4"/>
  <c r="EL52" i="4"/>
  <c r="BG52" i="4"/>
  <c r="LH32" i="4"/>
  <c r="KO32" i="4"/>
  <c r="CS32" i="4"/>
  <c r="MA31" i="4"/>
  <c r="LH31" i="4"/>
  <c r="KO31" i="4"/>
  <c r="JV31" i="4"/>
  <c r="JC31" i="4"/>
  <c r="HJ31" i="4"/>
  <c r="GQ31" i="4"/>
  <c r="FX31" i="4"/>
  <c r="EL31" i="4"/>
  <c r="AN31" i="4"/>
  <c r="U31" i="4"/>
  <c r="JQ10" i="4"/>
  <c r="DU10" i="4"/>
  <c r="CF10" i="4"/>
  <c r="B10" i="4"/>
  <c r="AQ8" i="4"/>
  <c r="IT76" i="4" l="1"/>
  <c r="CS51" i="4"/>
  <c r="HJ30" i="4"/>
  <c r="CS30" i="4"/>
  <c r="BZ76" i="4"/>
  <c r="MA51" i="4"/>
  <c r="MI76" i="4"/>
  <c r="HJ51" i="4"/>
  <c r="MA30" i="4"/>
  <c r="B11" i="5"/>
  <c r="C11" i="5"/>
  <c r="D11" i="5"/>
  <c r="E11" i="5"/>
  <c r="AN30" i="4" l="1"/>
  <c r="AG76" i="4"/>
  <c r="JV51" i="4"/>
  <c r="KP76" i="4"/>
  <c r="FE51" i="4"/>
  <c r="JV30" i="4"/>
  <c r="HA76" i="4"/>
  <c r="AN51" i="4"/>
  <c r="FE30" i="4"/>
  <c r="KA76" i="4"/>
  <c r="GL76" i="4"/>
  <c r="U51" i="4"/>
  <c r="EL30" i="4"/>
  <c r="U30" i="4"/>
  <c r="R76" i="4"/>
  <c r="JC51" i="4"/>
  <c r="EL51" i="4"/>
  <c r="JC30" i="4"/>
  <c r="BG30" i="4"/>
  <c r="AV76" i="4"/>
  <c r="KO51" i="4"/>
  <c r="LE76" i="4"/>
  <c r="FX51" i="4"/>
  <c r="KO30" i="4"/>
  <c r="HP76" i="4"/>
  <c r="BG51" i="4"/>
  <c r="FX30" i="4"/>
  <c r="LT76" i="4"/>
  <c r="GQ51" i="4"/>
  <c r="LH30" i="4"/>
  <c r="IE76" i="4"/>
  <c r="BZ51" i="4"/>
  <c r="GQ30" i="4"/>
  <c r="BZ30" i="4"/>
  <c r="BK76" i="4"/>
  <c r="LH51" i="4"/>
</calcChain>
</file>

<file path=xl/sharedStrings.xml><?xml version="1.0" encoding="utf-8"?>
<sst xmlns="http://schemas.openxmlformats.org/spreadsheetml/2006/main" count="278" uniqueCount="140">
  <si>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</si>
  <si>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</si>
  <si>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</si>
  <si>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</si>
  <si>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</si>
  <si>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</si>
  <si>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</si>
  <si>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</si>
  <si>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</si>
  <si>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</si>
  <si>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</si>
  <si>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</si>
  <si>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</si>
  <si>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</si>
  <si>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</si>
  <si>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</si>
  <si>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</si>
  <si>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</si>
  <si>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</si>
  <si>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</si>
  <si>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</si>
  <si>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</si>
  <si>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</si>
  <si>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</si>
  <si>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</si>
  <si>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</si>
  <si>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</si>
  <si>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</si>
  <si>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</si>
  <si>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</si>
  <si>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</si>
  <si>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</si>
  <si>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</si>
  <si>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</si>
  <si>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</si>
  <si>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</si>
  <si>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</si>
  <si>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</si>
  <si>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</si>
  <si>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</si>
  <si>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</si>
  <si>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</si>
  <si>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</si>
  <si>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</si>
  <si>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</si>
  <si>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</si>
  <si>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</si>
  <si>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</si>
  <si>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</si>
  <si>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</si>
  <si>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</si>
  <si>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</si>
  <si>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</si>
  <si>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</si>
  <si>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</si>
  <si>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</si>
  <si>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</si>
  <si>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</si>
  <si>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</si>
  <si>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</si>
  <si>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</si>
  <si>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</si>
  <si>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</si>
  <si>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</si>
  <si>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</si>
  <si>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</si>
  <si>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</si>
  <si>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</si>
  <si>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</si>
  <si>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</si>
  <si>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</si>
  <si>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</si>
  <si>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</si>
  <si>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</si>
  <si>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</si>
  <si>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</si>
  <si>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</si>
  <si>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</si>
  <si>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</si>
  <si>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</si>
  <si>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</si>
  <si>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</si>
  <si>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</si>
  <si>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</si>
  <si>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</si>
  <si>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</si>
  <si>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</si>
  <si>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</si>
  <si>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</si>
  <si>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</si>
  <si>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</si>
  <si>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</si>
  <si>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</si>
  <si>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</si>
  <si>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</si>
  <si>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</si>
  <si>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</si>
  <si>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</si>
  <si>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</si>
  <si>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</si>
  <si>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</si>
  <si>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</si>
  <si>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</si>
  <si>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</si>
  <si>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</si>
  <si>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</si>
  <si>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</si>
  <si>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</si>
  <si>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</si>
  <si>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当該値(N-1)</t>
    <phoneticPr fontId="5"/>
  </si>
  <si>
    <t>当該値(N)</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</si>
  <si>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</si>
  <si>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</si>
  <si>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</si>
  <si>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</si>
  <si>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</si>
  <si>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</si>
  <si>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</si>
  <si>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香川県</t>
  </si>
  <si>
    <t>香川県玉藻町駐車場</t>
  </si>
  <si>
    <t>法非適用</t>
  </si>
  <si>
    <t>駐車場整備事業</t>
  </si>
  <si>
    <t>-</t>
  </si>
  <si>
    <t>Ａ１Ｂ２</t>
  </si>
  <si>
    <t>非設置</t>
  </si>
  <si>
    <t>該当数値なし</t>
  </si>
  <si>
    <t>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</si>
  <si>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</si>
  <si>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</si>
  <si>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</si>
  <si>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</si>
  <si>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</si>
  <si>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</si>
  <si>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</si>
  <si>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</si>
  <si>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</si>
  <si>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＜設備投資見込額＞
　建設後26年が経過していること及び海岸に位置しており、塩害の被害を受けることから、今後、設備更新の増加が見込まれる。</t>
    <rPh sb="1" eb="3">
      <t>セツビ</t>
    </rPh>
    <rPh sb="3" eb="5">
      <t>トウシ</t>
    </rPh>
    <rPh sb="5" eb="7">
      <t>ミコミ</t>
    </rPh>
    <rPh sb="7" eb="8">
      <t>ガク</t>
    </rPh>
    <rPh sb="11" eb="14">
      <t>ケンセツゴ</t>
    </rPh>
    <rPh sb="16" eb="17">
      <t>ネン</t>
    </rPh>
    <rPh sb="18" eb="20">
      <t>ケイカ</t>
    </rPh>
    <rPh sb="26" eb="27">
      <t>オヨ</t>
    </rPh>
    <rPh sb="28" eb="30">
      <t>カイガン</t>
    </rPh>
    <rPh sb="31" eb="33">
      <t>イチ</t>
    </rPh>
    <rPh sb="38" eb="40">
      <t>エンガイ</t>
    </rPh>
    <rPh sb="41" eb="43">
      <t>ヒガイ</t>
    </rPh>
    <rPh sb="44" eb="45">
      <t>ウ</t>
    </rPh>
    <rPh sb="52" eb="54">
      <t>コンゴ</t>
    </rPh>
    <rPh sb="55" eb="59">
      <t>セツビコウシン</t>
    </rPh>
    <rPh sb="60" eb="62">
      <t>ゾウカ</t>
    </rPh>
    <rPh sb="63" eb="65">
      <t>ミコ</t>
    </rPh>
    <phoneticPr fontId="5"/>
  </si>
  <si>
    <t>　平成16年６月から指定管理者による管理を行っており、料金収入の増加及び管理経費の節減を図っている。
　また、駐車場の利用時間の延長や利用者へのサービス向上のため、商店街共通駐車場サービス券や電子マネーの導入等を行っている。
　今後も健全な経営を続けながら、計画的に設備の更新等を進めるとともに、引き続き安定した経営が可能となるように努めたい。</t>
    <rPh sb="1" eb="3">
      <t>ヘイセイ</t>
    </rPh>
    <rPh sb="5" eb="6">
      <t>ネン</t>
    </rPh>
    <rPh sb="7" eb="8">
      <t>ガツ</t>
    </rPh>
    <rPh sb="10" eb="15">
      <t>シテイカンリシャ</t>
    </rPh>
    <rPh sb="18" eb="20">
      <t>カンリ</t>
    </rPh>
    <rPh sb="21" eb="22">
      <t>オコナ</t>
    </rPh>
    <rPh sb="27" eb="31">
      <t>リョウキンシュウニュウ</t>
    </rPh>
    <rPh sb="32" eb="34">
      <t>ゾウカ</t>
    </rPh>
    <rPh sb="34" eb="35">
      <t>オヨ</t>
    </rPh>
    <rPh sb="36" eb="40">
      <t>カンリケイヒ</t>
    </rPh>
    <rPh sb="41" eb="43">
      <t>セツゲン</t>
    </rPh>
    <rPh sb="44" eb="45">
      <t>ハカ</t>
    </rPh>
    <rPh sb="55" eb="58">
      <t>チュウシャジョウ</t>
    </rPh>
    <rPh sb="59" eb="63">
      <t>リヨウジカン</t>
    </rPh>
    <rPh sb="64" eb="66">
      <t>エンチョウ</t>
    </rPh>
    <rPh sb="67" eb="70">
      <t>リヨウシャ</t>
    </rPh>
    <rPh sb="76" eb="78">
      <t>コウジョウ</t>
    </rPh>
    <rPh sb="82" eb="87">
      <t>ショウテンガイキョウツウ</t>
    </rPh>
    <rPh sb="87" eb="90">
      <t>チュウシャジョウ</t>
    </rPh>
    <rPh sb="94" eb="95">
      <t>ケン</t>
    </rPh>
    <rPh sb="96" eb="98">
      <t>デンシ</t>
    </rPh>
    <rPh sb="102" eb="105">
      <t>ドウニュウトウ</t>
    </rPh>
    <rPh sb="106" eb="107">
      <t>オコナ</t>
    </rPh>
    <rPh sb="114" eb="116">
      <t>コンゴ</t>
    </rPh>
    <rPh sb="117" eb="119">
      <t>ケンゼン</t>
    </rPh>
    <rPh sb="120" eb="122">
      <t>ケイエイ</t>
    </rPh>
    <rPh sb="123" eb="124">
      <t>ツヅ</t>
    </rPh>
    <rPh sb="129" eb="132">
      <t>ケイカクテキ</t>
    </rPh>
    <rPh sb="133" eb="135">
      <t>セツビ</t>
    </rPh>
    <rPh sb="136" eb="140">
      <t>コウ</t>
    </rPh>
    <rPh sb="140" eb="141">
      <t>スス</t>
    </rPh>
    <rPh sb="148" eb="149">
      <t>ヒ</t>
    </rPh>
    <rPh sb="150" eb="151">
      <t>ツヅ</t>
    </rPh>
    <rPh sb="152" eb="154">
      <t>アンテイ</t>
    </rPh>
    <rPh sb="156" eb="158">
      <t>ケイエイ</t>
    </rPh>
    <rPh sb="159" eb="161">
      <t>カノウ</t>
    </rPh>
    <rPh sb="167" eb="168">
      <t>ツト</t>
    </rPh>
    <phoneticPr fontId="5"/>
  </si>
  <si>
    <t>＜収益的収支比率＞
　令和２～３年度は、新型コロナウイルスの影響により100％を切っていたが、令和４年度以降は100％を超え、収益が回復してきている。
＜他会計補助金比率＞
　令和２年度は、新型コロナウイルスの影響による収益減のため一般会計から補助を受けていたが、令和４年度以降は、繰入金はなく、経営について独立性が保たれている。
＜売上高ＧＯＰ比率＞
　令和２年度は、新型コロナウイルスの影響により大きくマイナス値になったが、令和３年度以降は年々上昇してきており、令和５年度は類似施設の平均値より高くなっている。
＜ＥＢＩＴＤＡ＞
　令和２年度は、新型コロナウイルスの影響により大きくマイナス値になったが、令和３年度以降は年々上昇してきている。</t>
    <rPh sb="1" eb="8">
      <t>シュウエキテキシュウシヒリツ</t>
    </rPh>
    <rPh sb="11" eb="13">
      <t>レイワ</t>
    </rPh>
    <rPh sb="16" eb="18">
      <t>ネンド</t>
    </rPh>
    <rPh sb="40" eb="41">
      <t>キ</t>
    </rPh>
    <rPh sb="47" eb="49">
      <t>レイワ</t>
    </rPh>
    <rPh sb="50" eb="54">
      <t>ネンドイコウ</t>
    </rPh>
    <rPh sb="60" eb="61">
      <t>コ</t>
    </rPh>
    <rPh sb="63" eb="65">
      <t>シュウエキ</t>
    </rPh>
    <rPh sb="66" eb="68">
      <t>カイフク</t>
    </rPh>
    <rPh sb="77" eb="78">
      <t>タ</t>
    </rPh>
    <rPh sb="78" eb="80">
      <t>カイケイ</t>
    </rPh>
    <rPh sb="80" eb="85">
      <t>ホジョキンヒリツ</t>
    </rPh>
    <rPh sb="88" eb="90">
      <t>レイワ</t>
    </rPh>
    <rPh sb="95" eb="97">
      <t>シンガタ</t>
    </rPh>
    <rPh sb="105" eb="107">
      <t>エイキョウ</t>
    </rPh>
    <rPh sb="132" eb="134">
      <t>レイワ</t>
    </rPh>
    <rPh sb="135" eb="139">
      <t>ネンドイコウ</t>
    </rPh>
    <rPh sb="141" eb="144">
      <t>クリイレキン</t>
    </rPh>
    <rPh sb="148" eb="150">
      <t>ケイエイ</t>
    </rPh>
    <rPh sb="154" eb="157">
      <t>ドクリツセイ</t>
    </rPh>
    <rPh sb="158" eb="159">
      <t>タモ</t>
    </rPh>
    <rPh sb="173" eb="175">
      <t>ヒリツ</t>
    </rPh>
    <rPh sb="178" eb="180">
      <t>レイワ</t>
    </rPh>
    <rPh sb="181" eb="182">
      <t>ネン</t>
    </rPh>
    <rPh sb="182" eb="183">
      <t>ド</t>
    </rPh>
    <rPh sb="200" eb="201">
      <t>オオ</t>
    </rPh>
    <rPh sb="207" eb="208">
      <t>アタイ</t>
    </rPh>
    <rPh sb="214" eb="216">
      <t>レイワ</t>
    </rPh>
    <rPh sb="217" eb="219">
      <t>ネンド</t>
    </rPh>
    <rPh sb="219" eb="221">
      <t>イコウ</t>
    </rPh>
    <rPh sb="222" eb="224">
      <t>ネンネン</t>
    </rPh>
    <rPh sb="224" eb="226">
      <t>ジョウショウ</t>
    </rPh>
    <rPh sb="233" eb="235">
      <t>レイワ</t>
    </rPh>
    <rPh sb="236" eb="238">
      <t>ネンド</t>
    </rPh>
    <rPh sb="249" eb="250">
      <t>タカ</t>
    </rPh>
    <rPh sb="297" eb="298">
      <t>アタイ</t>
    </rPh>
    <rPh sb="312" eb="314">
      <t>ネンネン</t>
    </rPh>
    <phoneticPr fontId="5"/>
  </si>
  <si>
    <t>　利用者の大半が近隣の大規模施設の利用者であり、類似施設の平均値と比べ、低い稼働率で推移している。
　令和２年度は新型コロナウイルスの影響により稼働率が低下したが、令和４年度には回復基調となり、令和５年度はコロナ前と同程度の水準に回復している。</t>
    <rPh sb="1" eb="4">
      <t>リヨウシャ</t>
    </rPh>
    <rPh sb="5" eb="7">
      <t>タイハン</t>
    </rPh>
    <rPh sb="8" eb="10">
      <t>キンリン</t>
    </rPh>
    <rPh sb="11" eb="14">
      <t>ダイキボ</t>
    </rPh>
    <rPh sb="14" eb="16">
      <t>シセツ</t>
    </rPh>
    <rPh sb="17" eb="20">
      <t>リヨウシャ</t>
    </rPh>
    <rPh sb="97" eb="99">
      <t>レイワ</t>
    </rPh>
    <rPh sb="100" eb="102">
      <t>ネンド</t>
    </rPh>
    <rPh sb="108" eb="111">
      <t>ドウテイド</t>
    </rPh>
    <rPh sb="115" eb="117">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</si>
</sst>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Fill="1" applyBorder="1" applyAlignment="1" applyProtection="1">
      <alignment horizontal="left" vertical="top" shrinkToFit="1"/>
      <protection hidden="1"/>
    </xf>
    <xf numFmtId="0" fontId="4" fillId="0" borderId="7" xfId="0" applyFont="1" applyFill="1" applyBorder="1" applyAlignment="1" applyProtection="1">
      <alignment horizontal="left" vertical="top" shrinkToFit="1"/>
      <protection hidden="1"/>
    </xf>
    <xf numFmtId="0" fontId="4" fillId="0" borderId="8" xfId="0" applyFont="1" applyFill="1" applyBorder="1" applyAlignment="1" applyProtection="1">
      <alignment horizontal="left" vertical="top" shrinkToFit="1"/>
      <protection hidden="1"/>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112.5</c:v>
                </c:pt>
                <c:pt idx="1">
                  <c:v>93.1</c:v>
                </c:pt>
                <c:pt idx="2">
                  <c:v>98.2</c:v>
                </c:pt>
                <c:pt idx="3">
                  <c:v>110.4</c:v>
                </c:pt>
                <c:pt idx="4">
                  <c:v>136.80000000000001</c:v>
                </c:pt>
              </c:numCache>
            </c:numRef>
          </c:val>
          <c:extLst>
            <c:ext xmlns:c16="http://schemas.microsoft.com/office/drawing/2014/chart" uri="{C3380CC4-5D6E-409C-BE32-E72D297353CC}">
              <c16:uniqueId val="{00000000-649C-406C-A529-D7BA9AA4925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166.4</c:v>
                </c:pt>
                <c:pt idx="2">
                  <c:v>177.9</c:v>
                </c:pt>
                <c:pt idx="3">
                  <c:v>183.3</c:v>
                </c:pt>
                <c:pt idx="4">
                  <c:v>186.3</c:v>
                </c:pt>
              </c:numCache>
            </c:numRef>
          </c:val>
          <c:smooth val="0"/>
          <c:extLst>
            <c:ext xmlns:c16="http://schemas.microsoft.com/office/drawing/2014/chart" uri="{C3380CC4-5D6E-409C-BE32-E72D297353CC}">
              <c16:uniqueId val="{00000001-649C-406C-A529-D7BA9AA4925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D14-44C2-BA6A-A1B12136751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69.3</c:v>
                </c:pt>
                <c:pt idx="2">
                  <c:v>93</c:v>
                </c:pt>
                <c:pt idx="3">
                  <c:v>141.1</c:v>
                </c:pt>
                <c:pt idx="4">
                  <c:v>333.3</c:v>
                </c:pt>
              </c:numCache>
            </c:numRef>
          </c:val>
          <c:smooth val="0"/>
          <c:extLst>
            <c:ext xmlns:c16="http://schemas.microsoft.com/office/drawing/2014/chart" uri="{C3380CC4-5D6E-409C-BE32-E72D297353CC}">
              <c16:uniqueId val="{00000001-BD14-44C2-BA6A-A1B12136751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A3B-4459-AD50-E1A78241F44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A3B-4459-AD50-E1A78241F44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AF2-495A-92D0-91591076B64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AF2-495A-92D0-91591076B64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29.2</c:v>
                </c:pt>
                <c:pt idx="2">
                  <c:v>0</c:v>
                </c:pt>
                <c:pt idx="3">
                  <c:v>0</c:v>
                </c:pt>
                <c:pt idx="4">
                  <c:v>0</c:v>
                </c:pt>
              </c:numCache>
            </c:numRef>
          </c:val>
          <c:extLst>
            <c:ext xmlns:c16="http://schemas.microsoft.com/office/drawing/2014/chart" uri="{C3380CC4-5D6E-409C-BE32-E72D297353CC}">
              <c16:uniqueId val="{00000000-0C0A-43C5-86DF-2619ED68818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9.9</c:v>
                </c:pt>
                <c:pt idx="2">
                  <c:v>5.0999999999999996</c:v>
                </c:pt>
                <c:pt idx="3">
                  <c:v>5.6</c:v>
                </c:pt>
                <c:pt idx="4">
                  <c:v>7.6</c:v>
                </c:pt>
              </c:numCache>
            </c:numRef>
          </c:val>
          <c:smooth val="0"/>
          <c:extLst>
            <c:ext xmlns:c16="http://schemas.microsoft.com/office/drawing/2014/chart" uri="{C3380CC4-5D6E-409C-BE32-E72D297353CC}">
              <c16:uniqueId val="{00000001-0C0A-43C5-86DF-2619ED68818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385</c:v>
                </c:pt>
                <c:pt idx="2">
                  <c:v>0</c:v>
                </c:pt>
                <c:pt idx="3">
                  <c:v>0</c:v>
                </c:pt>
                <c:pt idx="4">
                  <c:v>0</c:v>
                </c:pt>
              </c:numCache>
            </c:numRef>
          </c:val>
          <c:extLst>
            <c:ext xmlns:c16="http://schemas.microsoft.com/office/drawing/2014/chart" uri="{C3380CC4-5D6E-409C-BE32-E72D297353CC}">
              <c16:uniqueId val="{00000000-0C2F-4023-BC83-B21579E291F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260</c:v>
                </c:pt>
                <c:pt idx="2">
                  <c:v>15564</c:v>
                </c:pt>
                <c:pt idx="3">
                  <c:v>28</c:v>
                </c:pt>
                <c:pt idx="4">
                  <c:v>23</c:v>
                </c:pt>
              </c:numCache>
            </c:numRef>
          </c:val>
          <c:smooth val="0"/>
          <c:extLst>
            <c:ext xmlns:c16="http://schemas.microsoft.com/office/drawing/2014/chart" uri="{C3380CC4-5D6E-409C-BE32-E72D297353CC}">
              <c16:uniqueId val="{00000001-0C2F-4023-BC83-B21579E291F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52.3</c:v>
                </c:pt>
                <c:pt idx="1">
                  <c:v>17.399999999999999</c:v>
                </c:pt>
                <c:pt idx="2">
                  <c:v>25.8</c:v>
                </c:pt>
                <c:pt idx="3">
                  <c:v>51.1</c:v>
                </c:pt>
                <c:pt idx="4">
                  <c:v>61.6</c:v>
                </c:pt>
              </c:numCache>
            </c:numRef>
          </c:val>
          <c:extLst>
            <c:ext xmlns:c16="http://schemas.microsoft.com/office/drawing/2014/chart" uri="{C3380CC4-5D6E-409C-BE32-E72D297353CC}">
              <c16:uniqueId val="{00000000-3771-44F3-9902-151CE982457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140.30000000000001</c:v>
                </c:pt>
                <c:pt idx="2">
                  <c:v>147.30000000000001</c:v>
                </c:pt>
                <c:pt idx="3">
                  <c:v>162.9</c:v>
                </c:pt>
                <c:pt idx="4">
                  <c:v>161.69999999999999</c:v>
                </c:pt>
              </c:numCache>
            </c:numRef>
          </c:val>
          <c:smooth val="0"/>
          <c:extLst>
            <c:ext xmlns:c16="http://schemas.microsoft.com/office/drawing/2014/chart" uri="{C3380CC4-5D6E-409C-BE32-E72D297353CC}">
              <c16:uniqueId val="{00000001-3771-44F3-9902-151CE982457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3.1</c:v>
                </c:pt>
                <c:pt idx="1">
                  <c:v>-56.5</c:v>
                </c:pt>
                <c:pt idx="2">
                  <c:v>-1.9</c:v>
                </c:pt>
                <c:pt idx="3">
                  <c:v>9.4</c:v>
                </c:pt>
                <c:pt idx="4">
                  <c:v>26.9</c:v>
                </c:pt>
              </c:numCache>
            </c:numRef>
          </c:val>
          <c:extLst>
            <c:ext xmlns:c16="http://schemas.microsoft.com/office/drawing/2014/chart" uri="{C3380CC4-5D6E-409C-BE32-E72D297353CC}">
              <c16:uniqueId val="{00000000-8B93-4002-A41A-A48F0652C58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-15.8</c:v>
                </c:pt>
                <c:pt idx="2">
                  <c:v>5</c:v>
                </c:pt>
                <c:pt idx="3">
                  <c:v>18.399999999999999</c:v>
                </c:pt>
                <c:pt idx="4">
                  <c:v>6.9</c:v>
                </c:pt>
              </c:numCache>
            </c:numRef>
          </c:val>
          <c:smooth val="0"/>
          <c:extLst>
            <c:ext xmlns:c16="http://schemas.microsoft.com/office/drawing/2014/chart" uri="{C3380CC4-5D6E-409C-BE32-E72D297353CC}">
              <c16:uniqueId val="{00000001-8B93-4002-A41A-A48F0652C58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6159</c:v>
                </c:pt>
                <c:pt idx="1">
                  <c:v>-10079</c:v>
                </c:pt>
                <c:pt idx="2">
                  <c:v>-485</c:v>
                </c:pt>
                <c:pt idx="3">
                  <c:v>4703</c:v>
                </c:pt>
                <c:pt idx="4">
                  <c:v>16516</c:v>
                </c:pt>
              </c:numCache>
            </c:numRef>
          </c:val>
          <c:extLst>
            <c:ext xmlns:c16="http://schemas.microsoft.com/office/drawing/2014/chart" uri="{C3380CC4-5D6E-409C-BE32-E72D297353CC}">
              <c16:uniqueId val="{00000000-B279-46B7-8DE0-7E48084215B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13494</c:v>
                </c:pt>
                <c:pt idx="2">
                  <c:v>17746</c:v>
                </c:pt>
                <c:pt idx="3">
                  <c:v>17293</c:v>
                </c:pt>
                <c:pt idx="4">
                  <c:v>18662</c:v>
                </c:pt>
              </c:numCache>
            </c:numRef>
          </c:val>
          <c:smooth val="0"/>
          <c:extLst>
            <c:ext xmlns:c16="http://schemas.microsoft.com/office/drawing/2014/chart" uri="{C3380CC4-5D6E-409C-BE32-E72D297353CC}">
              <c16:uniqueId val="{00000001-B279-46B7-8DE0-7E48084215B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AB5" sqref="AB5"/>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香川県　香川県玉藻町駐車場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17036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333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240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112.5</v>
      </c>
      <c r="V31" s="116"/>
      <c r="W31" s="116"/>
      <c r="X31" s="116"/>
      <c r="Y31" s="116"/>
      <c r="Z31" s="116"/>
      <c r="AA31" s="116"/>
      <c r="AB31" s="116"/>
      <c r="AC31" s="116"/>
      <c r="AD31" s="116"/>
      <c r="AE31" s="116"/>
      <c r="AF31" s="116"/>
      <c r="AG31" s="116"/>
      <c r="AH31" s="116"/>
      <c r="AI31" s="116"/>
      <c r="AJ31" s="116"/>
      <c r="AK31" s="116"/>
      <c r="AL31" s="116"/>
      <c r="AM31" s="116"/>
      <c r="AN31" s="116">
        <f>データ!Z7</f>
        <v>93.1</v>
      </c>
      <c r="AO31" s="116"/>
      <c r="AP31" s="116"/>
      <c r="AQ31" s="116"/>
      <c r="AR31" s="116"/>
      <c r="AS31" s="116"/>
      <c r="AT31" s="116"/>
      <c r="AU31" s="116"/>
      <c r="AV31" s="116"/>
      <c r="AW31" s="116"/>
      <c r="AX31" s="116"/>
      <c r="AY31" s="116"/>
      <c r="AZ31" s="116"/>
      <c r="BA31" s="116"/>
      <c r="BB31" s="116"/>
      <c r="BC31" s="116"/>
      <c r="BD31" s="116"/>
      <c r="BE31" s="116"/>
      <c r="BF31" s="116"/>
      <c r="BG31" s="116">
        <f>データ!AA7</f>
        <v>98.2</v>
      </c>
      <c r="BH31" s="116"/>
      <c r="BI31" s="116"/>
      <c r="BJ31" s="116"/>
      <c r="BK31" s="116"/>
      <c r="BL31" s="116"/>
      <c r="BM31" s="116"/>
      <c r="BN31" s="116"/>
      <c r="BO31" s="116"/>
      <c r="BP31" s="116"/>
      <c r="BQ31" s="116"/>
      <c r="BR31" s="116"/>
      <c r="BS31" s="116"/>
      <c r="BT31" s="116"/>
      <c r="BU31" s="116"/>
      <c r="BV31" s="116"/>
      <c r="BW31" s="116"/>
      <c r="BX31" s="116"/>
      <c r="BY31" s="116"/>
      <c r="BZ31" s="116">
        <f>データ!AB7</f>
        <v>110.4</v>
      </c>
      <c r="CA31" s="116"/>
      <c r="CB31" s="116"/>
      <c r="CC31" s="116"/>
      <c r="CD31" s="116"/>
      <c r="CE31" s="116"/>
      <c r="CF31" s="116"/>
      <c r="CG31" s="116"/>
      <c r="CH31" s="116"/>
      <c r="CI31" s="116"/>
      <c r="CJ31" s="116"/>
      <c r="CK31" s="116"/>
      <c r="CL31" s="116"/>
      <c r="CM31" s="116"/>
      <c r="CN31" s="116"/>
      <c r="CO31" s="116"/>
      <c r="CP31" s="116"/>
      <c r="CQ31" s="116"/>
      <c r="CR31" s="116"/>
      <c r="CS31" s="116">
        <f>データ!AC7</f>
        <v>136.80000000000001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29.2</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52.3</v>
      </c>
      <c r="JD31" s="111"/>
      <c r="JE31" s="111"/>
      <c r="JF31" s="111"/>
      <c r="JG31" s="111"/>
      <c r="JH31" s="111"/>
      <c r="JI31" s="111"/>
      <c r="JJ31" s="111"/>
      <c r="JK31" s="111"/>
      <c r="JL31" s="111"/>
      <c r="JM31" s="111"/>
      <c r="JN31" s="111"/>
      <c r="JO31" s="111"/>
      <c r="JP31" s="111"/>
      <c r="JQ31" s="111"/>
      <c r="JR31" s="111"/>
      <c r="JS31" s="111"/>
      <c r="JT31" s="111"/>
      <c r="JU31" s="112"/>
      <c r="JV31" s="110">
        <f>データ!DL7</f>
        <v>17.399999999999999</v>
      </c>
      <c r="JW31" s="111"/>
      <c r="JX31" s="111"/>
      <c r="JY31" s="111"/>
      <c r="JZ31" s="111"/>
      <c r="KA31" s="111"/>
      <c r="KB31" s="111"/>
      <c r="KC31" s="111"/>
      <c r="KD31" s="111"/>
      <c r="KE31" s="111"/>
      <c r="KF31" s="111"/>
      <c r="KG31" s="111"/>
      <c r="KH31" s="111"/>
      <c r="KI31" s="111"/>
      <c r="KJ31" s="111"/>
      <c r="KK31" s="111"/>
      <c r="KL31" s="111"/>
      <c r="KM31" s="111"/>
      <c r="KN31" s="112"/>
      <c r="KO31" s="110">
        <f>データ!DM7</f>
        <v>25.8</v>
      </c>
      <c r="KP31" s="111"/>
      <c r="KQ31" s="111"/>
      <c r="KR31" s="111"/>
      <c r="KS31" s="111"/>
      <c r="KT31" s="111"/>
      <c r="KU31" s="111"/>
      <c r="KV31" s="111"/>
      <c r="KW31" s="111"/>
      <c r="KX31" s="111"/>
      <c r="KY31" s="111"/>
      <c r="KZ31" s="111"/>
      <c r="LA31" s="111"/>
      <c r="LB31" s="111"/>
      <c r="LC31" s="111"/>
      <c r="LD31" s="111"/>
      <c r="LE31" s="111"/>
      <c r="LF31" s="111"/>
      <c r="LG31" s="112"/>
      <c r="LH31" s="110">
        <f>データ!DN7</f>
        <v>51.1</v>
      </c>
      <c r="LI31" s="111"/>
      <c r="LJ31" s="111"/>
      <c r="LK31" s="111"/>
      <c r="LL31" s="111"/>
      <c r="LM31" s="111"/>
      <c r="LN31" s="111"/>
      <c r="LO31" s="111"/>
      <c r="LP31" s="111"/>
      <c r="LQ31" s="111"/>
      <c r="LR31" s="111"/>
      <c r="LS31" s="111"/>
      <c r="LT31" s="111"/>
      <c r="LU31" s="111"/>
      <c r="LV31" s="111"/>
      <c r="LW31" s="111"/>
      <c r="LX31" s="111"/>
      <c r="LY31" s="111"/>
      <c r="LZ31" s="112"/>
      <c r="MA31" s="110">
        <f>データ!DO7</f>
        <v>61.6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230.7</v>
      </c>
      <c r="V32" s="116"/>
      <c r="W32" s="116"/>
      <c r="X32" s="116"/>
      <c r="Y32" s="116"/>
      <c r="Z32" s="116"/>
      <c r="AA32" s="116"/>
      <c r="AB32" s="116"/>
      <c r="AC32" s="116"/>
      <c r="AD32" s="116"/>
      <c r="AE32" s="116"/>
      <c r="AF32" s="116"/>
      <c r="AG32" s="116"/>
      <c r="AH32" s="116"/>
      <c r="AI32" s="116"/>
      <c r="AJ32" s="116"/>
      <c r="AK32" s="116"/>
      <c r="AL32" s="116"/>
      <c r="AM32" s="116"/>
      <c r="AN32" s="116">
        <f>データ!AE7</f>
        <v>166.4</v>
      </c>
      <c r="AO32" s="116"/>
      <c r="AP32" s="116"/>
      <c r="AQ32" s="116"/>
      <c r="AR32" s="116"/>
      <c r="AS32" s="116"/>
      <c r="AT32" s="116"/>
      <c r="AU32" s="116"/>
      <c r="AV32" s="116"/>
      <c r="AW32" s="116"/>
      <c r="AX32" s="116"/>
      <c r="AY32" s="116"/>
      <c r="AZ32" s="116"/>
      <c r="BA32" s="116"/>
      <c r="BB32" s="116"/>
      <c r="BC32" s="116"/>
      <c r="BD32" s="116"/>
      <c r="BE32" s="116"/>
      <c r="BF32" s="116"/>
      <c r="BG32" s="116">
        <f>データ!AF7</f>
        <v>177.9</v>
      </c>
      <c r="BH32" s="116"/>
      <c r="BI32" s="116"/>
      <c r="BJ32" s="116"/>
      <c r="BK32" s="116"/>
      <c r="BL32" s="116"/>
      <c r="BM32" s="116"/>
      <c r="BN32" s="116"/>
      <c r="BO32" s="116"/>
      <c r="BP32" s="116"/>
      <c r="BQ32" s="116"/>
      <c r="BR32" s="116"/>
      <c r="BS32" s="116"/>
      <c r="BT32" s="116"/>
      <c r="BU32" s="116"/>
      <c r="BV32" s="116"/>
      <c r="BW32" s="116"/>
      <c r="BX32" s="116"/>
      <c r="BY32" s="116"/>
      <c r="BZ32" s="116">
        <f>データ!AG7</f>
        <v>183.3</v>
      </c>
      <c r="CA32" s="116"/>
      <c r="CB32" s="116"/>
      <c r="CC32" s="116"/>
      <c r="CD32" s="116"/>
      <c r="CE32" s="116"/>
      <c r="CF32" s="116"/>
      <c r="CG32" s="116"/>
      <c r="CH32" s="116"/>
      <c r="CI32" s="116"/>
      <c r="CJ32" s="116"/>
      <c r="CK32" s="116"/>
      <c r="CL32" s="116"/>
      <c r="CM32" s="116"/>
      <c r="CN32" s="116"/>
      <c r="CO32" s="116"/>
      <c r="CP32" s="116"/>
      <c r="CQ32" s="116"/>
      <c r="CR32" s="116"/>
      <c r="CS32" s="116">
        <f>データ!AH7</f>
        <v>186.3</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1.7</v>
      </c>
      <c r="EM32" s="116"/>
      <c r="EN32" s="116"/>
      <c r="EO32" s="116"/>
      <c r="EP32" s="116"/>
      <c r="EQ32" s="116"/>
      <c r="ER32" s="116"/>
      <c r="ES32" s="116"/>
      <c r="ET32" s="116"/>
      <c r="EU32" s="116"/>
      <c r="EV32" s="116"/>
      <c r="EW32" s="116"/>
      <c r="EX32" s="116"/>
      <c r="EY32" s="116"/>
      <c r="EZ32" s="116"/>
      <c r="FA32" s="116"/>
      <c r="FB32" s="116"/>
      <c r="FC32" s="116"/>
      <c r="FD32" s="116"/>
      <c r="FE32" s="116">
        <f>データ!AP7</f>
        <v>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5.6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164.6</v>
      </c>
      <c r="JD32" s="111"/>
      <c r="JE32" s="111"/>
      <c r="JF32" s="111"/>
      <c r="JG32" s="111"/>
      <c r="JH32" s="111"/>
      <c r="JI32" s="111"/>
      <c r="JJ32" s="111"/>
      <c r="JK32" s="111"/>
      <c r="JL32" s="111"/>
      <c r="JM32" s="111"/>
      <c r="JN32" s="111"/>
      <c r="JO32" s="111"/>
      <c r="JP32" s="111"/>
      <c r="JQ32" s="111"/>
      <c r="JR32" s="111"/>
      <c r="JS32" s="111"/>
      <c r="JT32" s="111"/>
      <c r="JU32" s="112"/>
      <c r="JV32" s="110">
        <f>データ!DQ7</f>
        <v>140.30000000000001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147.30000000000001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162.9</v>
      </c>
      <c r="LI32" s="111"/>
      <c r="LJ32" s="111"/>
      <c r="LK32" s="111"/>
      <c r="LL32" s="111"/>
      <c r="LM32" s="111"/>
      <c r="LN32" s="111"/>
      <c r="LO32" s="111"/>
      <c r="LP32" s="111"/>
      <c r="LQ32" s="111"/>
      <c r="LR32" s="111"/>
      <c r="LS32" s="111"/>
      <c r="LT32" s="111"/>
      <c r="LU32" s="111"/>
      <c r="LV32" s="111"/>
      <c r="LW32" s="111"/>
      <c r="LX32" s="111"/>
      <c r="LY32" s="111"/>
      <c r="LZ32" s="112"/>
      <c r="MA32" s="110">
        <f>データ!DT7</f>
        <v>161.69999999999999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136</v>
      </c>
      <c r="NE32" s="118"/>
      <c r="NF32" s="118"/>
      <c r="NG32" s="118"/>
      <c r="NH32" s="118"/>
      <c r="NI32" s="118"/>
      <c r="NJ32" s="118"/>
      <c r="NK32" s="118"/>
      <c r="NL32" s="118"/>
      <c r="NM32" s="118"/>
      <c r="NN32" s="118"/>
      <c r="NO32" s="118"/>
      <c r="NP32" s="118"/>
      <c r="NQ32" s="118"/>
      <c r="NR32" s="119"/>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139</v>
      </c>
      <c r="NE49" s="118"/>
      <c r="NF49" s="118"/>
      <c r="NG49" s="118"/>
      <c r="NH49" s="118"/>
      <c r="NI49" s="118"/>
      <c r="NJ49" s="118"/>
      <c r="NK49" s="118"/>
      <c r="NL49" s="118"/>
      <c r="NM49" s="118"/>
      <c r="NN49" s="118"/>
      <c r="NO49" s="118"/>
      <c r="NP49" s="118"/>
      <c r="NQ49" s="118"/>
      <c r="NR49" s="119"/>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385</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3.1</v>
      </c>
      <c r="EM52" s="116"/>
      <c r="EN52" s="116"/>
      <c r="EO52" s="116"/>
      <c r="EP52" s="116"/>
      <c r="EQ52" s="116"/>
      <c r="ER52" s="116"/>
      <c r="ES52" s="116"/>
      <c r="ET52" s="116"/>
      <c r="EU52" s="116"/>
      <c r="EV52" s="116"/>
      <c r="EW52" s="116"/>
      <c r="EX52" s="116"/>
      <c r="EY52" s="116"/>
      <c r="EZ52" s="116"/>
      <c r="FA52" s="116"/>
      <c r="FB52" s="116"/>
      <c r="FC52" s="116"/>
      <c r="FD52" s="116"/>
      <c r="FE52" s="116">
        <f>データ!BG7</f>
        <v>-56.5</v>
      </c>
      <c r="FF52" s="116"/>
      <c r="FG52" s="116"/>
      <c r="FH52" s="116"/>
      <c r="FI52" s="116"/>
      <c r="FJ52" s="116"/>
      <c r="FK52" s="116"/>
      <c r="FL52" s="116"/>
      <c r="FM52" s="116"/>
      <c r="FN52" s="116"/>
      <c r="FO52" s="116"/>
      <c r="FP52" s="116"/>
      <c r="FQ52" s="116"/>
      <c r="FR52" s="116"/>
      <c r="FS52" s="116"/>
      <c r="FT52" s="116"/>
      <c r="FU52" s="116"/>
      <c r="FV52" s="116"/>
      <c r="FW52" s="116"/>
      <c r="FX52" s="116">
        <f>データ!BH7</f>
        <v>-1.9</v>
      </c>
      <c r="FY52" s="116"/>
      <c r="FZ52" s="116"/>
      <c r="GA52" s="116"/>
      <c r="GB52" s="116"/>
      <c r="GC52" s="116"/>
      <c r="GD52" s="116"/>
      <c r="GE52" s="116"/>
      <c r="GF52" s="116"/>
      <c r="GG52" s="116"/>
      <c r="GH52" s="116"/>
      <c r="GI52" s="116"/>
      <c r="GJ52" s="116"/>
      <c r="GK52" s="116"/>
      <c r="GL52" s="116"/>
      <c r="GM52" s="116"/>
      <c r="GN52" s="116"/>
      <c r="GO52" s="116"/>
      <c r="GP52" s="116"/>
      <c r="GQ52" s="116">
        <f>データ!BI7</f>
        <v>9.4</v>
      </c>
      <c r="GR52" s="116"/>
      <c r="GS52" s="116"/>
      <c r="GT52" s="116"/>
      <c r="GU52" s="116"/>
      <c r="GV52" s="116"/>
      <c r="GW52" s="116"/>
      <c r="GX52" s="116"/>
      <c r="GY52" s="116"/>
      <c r="GZ52" s="116"/>
      <c r="HA52" s="116"/>
      <c r="HB52" s="116"/>
      <c r="HC52" s="116"/>
      <c r="HD52" s="116"/>
      <c r="HE52" s="116"/>
      <c r="HF52" s="116"/>
      <c r="HG52" s="116"/>
      <c r="HH52" s="116"/>
      <c r="HI52" s="116"/>
      <c r="HJ52" s="116">
        <f>データ!BJ7</f>
        <v>26.9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6159</v>
      </c>
      <c r="JD52" s="123"/>
      <c r="JE52" s="123"/>
      <c r="JF52" s="123"/>
      <c r="JG52" s="123"/>
      <c r="JH52" s="123"/>
      <c r="JI52" s="123"/>
      <c r="JJ52" s="123"/>
      <c r="JK52" s="123"/>
      <c r="JL52" s="123"/>
      <c r="JM52" s="123"/>
      <c r="JN52" s="123"/>
      <c r="JO52" s="123"/>
      <c r="JP52" s="123"/>
      <c r="JQ52" s="123"/>
      <c r="JR52" s="123"/>
      <c r="JS52" s="123"/>
      <c r="JT52" s="123"/>
      <c r="JU52" s="123"/>
      <c r="JV52" s="123">
        <f>データ!BR7</f>
        <v>-10079</v>
      </c>
      <c r="JW52" s="123"/>
      <c r="JX52" s="123"/>
      <c r="JY52" s="123"/>
      <c r="JZ52" s="123"/>
      <c r="KA52" s="123"/>
      <c r="KB52" s="123"/>
      <c r="KC52" s="123"/>
      <c r="KD52" s="123"/>
      <c r="KE52" s="123"/>
      <c r="KF52" s="123"/>
      <c r="KG52" s="123"/>
      <c r="KH52" s="123"/>
      <c r="KI52" s="123"/>
      <c r="KJ52" s="123"/>
      <c r="KK52" s="123"/>
      <c r="KL52" s="123"/>
      <c r="KM52" s="123"/>
      <c r="KN52" s="123"/>
      <c r="KO52" s="123">
        <f>データ!BS7</f>
        <v>-485</v>
      </c>
      <c r="KP52" s="123"/>
      <c r="KQ52" s="123"/>
      <c r="KR52" s="123"/>
      <c r="KS52" s="123"/>
      <c r="KT52" s="123"/>
      <c r="KU52" s="123"/>
      <c r="KV52" s="123"/>
      <c r="KW52" s="123"/>
      <c r="KX52" s="123"/>
      <c r="KY52" s="123"/>
      <c r="KZ52" s="123"/>
      <c r="LA52" s="123"/>
      <c r="LB52" s="123"/>
      <c r="LC52" s="123"/>
      <c r="LD52" s="123"/>
      <c r="LE52" s="123"/>
      <c r="LF52" s="123"/>
      <c r="LG52" s="123"/>
      <c r="LH52" s="123">
        <f>データ!BT7</f>
        <v>4703</v>
      </c>
      <c r="LI52" s="123"/>
      <c r="LJ52" s="123"/>
      <c r="LK52" s="123"/>
      <c r="LL52" s="123"/>
      <c r="LM52" s="123"/>
      <c r="LN52" s="123"/>
      <c r="LO52" s="123"/>
      <c r="LP52" s="123"/>
      <c r="LQ52" s="123"/>
      <c r="LR52" s="123"/>
      <c r="LS52" s="123"/>
      <c r="LT52" s="123"/>
      <c r="LU52" s="123"/>
      <c r="LV52" s="123"/>
      <c r="LW52" s="123"/>
      <c r="LX52" s="123"/>
      <c r="LY52" s="123"/>
      <c r="LZ52" s="123"/>
      <c r="MA52" s="123">
        <f>データ!BU7</f>
        <v>16516</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3">
        <f>データ!AZ7</f>
        <v>7</v>
      </c>
      <c r="V53" s="123"/>
      <c r="W53" s="123"/>
      <c r="X53" s="123"/>
      <c r="Y53" s="123"/>
      <c r="Z53" s="123"/>
      <c r="AA53" s="123"/>
      <c r="AB53" s="123"/>
      <c r="AC53" s="123"/>
      <c r="AD53" s="123"/>
      <c r="AE53" s="123"/>
      <c r="AF53" s="123"/>
      <c r="AG53" s="123"/>
      <c r="AH53" s="123"/>
      <c r="AI53" s="123"/>
      <c r="AJ53" s="123"/>
      <c r="AK53" s="123"/>
      <c r="AL53" s="123"/>
      <c r="AM53" s="123"/>
      <c r="AN53" s="123">
        <f>データ!BA7</f>
        <v>260</v>
      </c>
      <c r="AO53" s="123"/>
      <c r="AP53" s="123"/>
      <c r="AQ53" s="123"/>
      <c r="AR53" s="123"/>
      <c r="AS53" s="123"/>
      <c r="AT53" s="123"/>
      <c r="AU53" s="123"/>
      <c r="AV53" s="123"/>
      <c r="AW53" s="123"/>
      <c r="AX53" s="123"/>
      <c r="AY53" s="123"/>
      <c r="AZ53" s="123"/>
      <c r="BA53" s="123"/>
      <c r="BB53" s="123"/>
      <c r="BC53" s="123"/>
      <c r="BD53" s="123"/>
      <c r="BE53" s="123"/>
      <c r="BF53" s="123"/>
      <c r="BG53" s="123">
        <f>データ!BB7</f>
        <v>15564</v>
      </c>
      <c r="BH53" s="123"/>
      <c r="BI53" s="123"/>
      <c r="BJ53" s="123"/>
      <c r="BK53" s="123"/>
      <c r="BL53" s="123"/>
      <c r="BM53" s="123"/>
      <c r="BN53" s="123"/>
      <c r="BO53" s="123"/>
      <c r="BP53" s="123"/>
      <c r="BQ53" s="123"/>
      <c r="BR53" s="123"/>
      <c r="BS53" s="123"/>
      <c r="BT53" s="123"/>
      <c r="BU53" s="123"/>
      <c r="BV53" s="123"/>
      <c r="BW53" s="123"/>
      <c r="BX53" s="123"/>
      <c r="BY53" s="123"/>
      <c r="BZ53" s="123">
        <f>データ!BC7</f>
        <v>28</v>
      </c>
      <c r="CA53" s="123"/>
      <c r="CB53" s="123"/>
      <c r="CC53" s="123"/>
      <c r="CD53" s="123"/>
      <c r="CE53" s="123"/>
      <c r="CF53" s="123"/>
      <c r="CG53" s="123"/>
      <c r="CH53" s="123"/>
      <c r="CI53" s="123"/>
      <c r="CJ53" s="123"/>
      <c r="CK53" s="123"/>
      <c r="CL53" s="123"/>
      <c r="CM53" s="123"/>
      <c r="CN53" s="123"/>
      <c r="CO53" s="123"/>
      <c r="CP53" s="123"/>
      <c r="CQ53" s="123"/>
      <c r="CR53" s="123"/>
      <c r="CS53" s="123">
        <f>データ!BD7</f>
        <v>23</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36.200000000000003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-15.8</v>
      </c>
      <c r="FF53" s="116"/>
      <c r="FG53" s="116"/>
      <c r="FH53" s="116"/>
      <c r="FI53" s="116"/>
      <c r="FJ53" s="116"/>
      <c r="FK53" s="116"/>
      <c r="FL53" s="116"/>
      <c r="FM53" s="116"/>
      <c r="FN53" s="116"/>
      <c r="FO53" s="116"/>
      <c r="FP53" s="116"/>
      <c r="FQ53" s="116"/>
      <c r="FR53" s="116"/>
      <c r="FS53" s="116"/>
      <c r="FT53" s="116"/>
      <c r="FU53" s="116"/>
      <c r="FV53" s="116"/>
      <c r="FW53" s="116"/>
      <c r="FX53" s="116">
        <f>データ!BM7</f>
        <v>5</v>
      </c>
      <c r="FY53" s="116"/>
      <c r="FZ53" s="116"/>
      <c r="GA53" s="116"/>
      <c r="GB53" s="116"/>
      <c r="GC53" s="116"/>
      <c r="GD53" s="116"/>
      <c r="GE53" s="116"/>
      <c r="GF53" s="116"/>
      <c r="GG53" s="116"/>
      <c r="GH53" s="116"/>
      <c r="GI53" s="116"/>
      <c r="GJ53" s="116"/>
      <c r="GK53" s="116"/>
      <c r="GL53" s="116"/>
      <c r="GM53" s="116"/>
      <c r="GN53" s="116"/>
      <c r="GO53" s="116"/>
      <c r="GP53" s="116"/>
      <c r="GQ53" s="116">
        <f>データ!BN7</f>
        <v>18.399999999999999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6.9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24482</v>
      </c>
      <c r="JD53" s="123"/>
      <c r="JE53" s="123"/>
      <c r="JF53" s="123"/>
      <c r="JG53" s="123"/>
      <c r="JH53" s="123"/>
      <c r="JI53" s="123"/>
      <c r="JJ53" s="123"/>
      <c r="JK53" s="123"/>
      <c r="JL53" s="123"/>
      <c r="JM53" s="123"/>
      <c r="JN53" s="123"/>
      <c r="JO53" s="123"/>
      <c r="JP53" s="123"/>
      <c r="JQ53" s="123"/>
      <c r="JR53" s="123"/>
      <c r="JS53" s="123"/>
      <c r="JT53" s="123"/>
      <c r="JU53" s="123"/>
      <c r="JV53" s="123">
        <f>データ!BW7</f>
        <v>13494</v>
      </c>
      <c r="JW53" s="123"/>
      <c r="JX53" s="123"/>
      <c r="JY53" s="123"/>
      <c r="JZ53" s="123"/>
      <c r="KA53" s="123"/>
      <c r="KB53" s="123"/>
      <c r="KC53" s="123"/>
      <c r="KD53" s="123"/>
      <c r="KE53" s="123"/>
      <c r="KF53" s="123"/>
      <c r="KG53" s="123"/>
      <c r="KH53" s="123"/>
      <c r="KI53" s="123"/>
      <c r="KJ53" s="123"/>
      <c r="KK53" s="123"/>
      <c r="KL53" s="123"/>
      <c r="KM53" s="123"/>
      <c r="KN53" s="123"/>
      <c r="KO53" s="123">
        <f>データ!BX7</f>
        <v>17746</v>
      </c>
      <c r="KP53" s="123"/>
      <c r="KQ53" s="123"/>
      <c r="KR53" s="123"/>
      <c r="KS53" s="123"/>
      <c r="KT53" s="123"/>
      <c r="KU53" s="123"/>
      <c r="KV53" s="123"/>
      <c r="KW53" s="123"/>
      <c r="KX53" s="123"/>
      <c r="KY53" s="123"/>
      <c r="KZ53" s="123"/>
      <c r="LA53" s="123"/>
      <c r="LB53" s="123"/>
      <c r="LC53" s="123"/>
      <c r="LD53" s="123"/>
      <c r="LE53" s="123"/>
      <c r="LF53" s="123"/>
      <c r="LG53" s="123"/>
      <c r="LH53" s="123">
        <f>データ!BY7</f>
        <v>17293</v>
      </c>
      <c r="LI53" s="123"/>
      <c r="LJ53" s="123"/>
      <c r="LK53" s="123"/>
      <c r="LL53" s="123"/>
      <c r="LM53" s="123"/>
      <c r="LN53" s="123"/>
      <c r="LO53" s="123"/>
      <c r="LP53" s="123"/>
      <c r="LQ53" s="123"/>
      <c r="LR53" s="123"/>
      <c r="LS53" s="123"/>
      <c r="LT53" s="123"/>
      <c r="LU53" s="123"/>
      <c r="LV53" s="123"/>
      <c r="LW53" s="123"/>
      <c r="LX53" s="123"/>
      <c r="LY53" s="123"/>
      <c r="LZ53" s="123"/>
      <c r="MA53" s="123">
        <f>データ!BZ7</f>
        <v>18662</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2">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137</v>
      </c>
      <c r="NE66" s="118"/>
      <c r="NF66" s="118"/>
      <c r="NG66" s="118"/>
      <c r="NH66" s="118"/>
      <c r="NI66" s="118"/>
      <c r="NJ66" s="118"/>
      <c r="NK66" s="118"/>
      <c r="NL66" s="118"/>
      <c r="NM66" s="118"/>
      <c r="NN66" s="118"/>
      <c r="NO66" s="118"/>
      <c r="NP66" s="118"/>
      <c r="NQ66" s="118"/>
      <c r="NR66" s="119"/>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0</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2">
      <c r="A76" s="2"/>
      <c r="B76" s="11"/>
      <c r="C76" s="2"/>
      <c r="D76" s="2"/>
      <c r="E76" s="2"/>
      <c r="F76" s="2"/>
      <c r="I76" s="2"/>
      <c r="J76" s="2"/>
      <c r="K76" s="2"/>
      <c r="L76" s="2"/>
      <c r="M76" s="2"/>
      <c r="N76" s="2"/>
      <c r="O76" s="2"/>
      <c r="P76" s="2"/>
      <c r="Q76" s="2"/>
      <c r="R76" s="134" t="str">
        <f>データ!$B$11</f>
        <v>R01</v>
      </c>
      <c r="S76" s="135"/>
      <c r="T76" s="135"/>
      <c r="U76" s="135"/>
      <c r="V76" s="135"/>
      <c r="W76" s="135"/>
      <c r="X76" s="135"/>
      <c r="Y76" s="135"/>
      <c r="Z76" s="135"/>
      <c r="AA76" s="135"/>
      <c r="AB76" s="135"/>
      <c r="AC76" s="135"/>
      <c r="AD76" s="135"/>
      <c r="AE76" s="135"/>
      <c r="AF76" s="136"/>
      <c r="AG76" s="134" t="str">
        <f>データ!$C$11</f>
        <v>R02</v>
      </c>
      <c r="AH76" s="135"/>
      <c r="AI76" s="135"/>
      <c r="AJ76" s="135"/>
      <c r="AK76" s="135"/>
      <c r="AL76" s="135"/>
      <c r="AM76" s="135"/>
      <c r="AN76" s="135"/>
      <c r="AO76" s="135"/>
      <c r="AP76" s="135"/>
      <c r="AQ76" s="135"/>
      <c r="AR76" s="135"/>
      <c r="AS76" s="135"/>
      <c r="AT76" s="135"/>
      <c r="AU76" s="136"/>
      <c r="AV76" s="134" t="str">
        <f>データ!$D$11</f>
        <v>R03</v>
      </c>
      <c r="AW76" s="135"/>
      <c r="AX76" s="135"/>
      <c r="AY76" s="135"/>
      <c r="AZ76" s="135"/>
      <c r="BA76" s="135"/>
      <c r="BB76" s="135"/>
      <c r="BC76" s="135"/>
      <c r="BD76" s="135"/>
      <c r="BE76" s="135"/>
      <c r="BF76" s="135"/>
      <c r="BG76" s="135"/>
      <c r="BH76" s="135"/>
      <c r="BI76" s="135"/>
      <c r="BJ76" s="136"/>
      <c r="BK76" s="134" t="str">
        <f>データ!$E$11</f>
        <v>R04</v>
      </c>
      <c r="BL76" s="135"/>
      <c r="BM76" s="135"/>
      <c r="BN76" s="135"/>
      <c r="BO76" s="135"/>
      <c r="BP76" s="135"/>
      <c r="BQ76" s="135"/>
      <c r="BR76" s="135"/>
      <c r="BS76" s="135"/>
      <c r="BT76" s="135"/>
      <c r="BU76" s="135"/>
      <c r="BV76" s="135"/>
      <c r="BW76" s="135"/>
      <c r="BX76" s="135"/>
      <c r="BY76" s="136"/>
      <c r="BZ76" s="134" t="str">
        <f>データ!$F$11</f>
        <v>R05</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R01</v>
      </c>
      <c r="GM76" s="135"/>
      <c r="GN76" s="135"/>
      <c r="GO76" s="135"/>
      <c r="GP76" s="135"/>
      <c r="GQ76" s="135"/>
      <c r="GR76" s="135"/>
      <c r="GS76" s="135"/>
      <c r="GT76" s="135"/>
      <c r="GU76" s="135"/>
      <c r="GV76" s="135"/>
      <c r="GW76" s="135"/>
      <c r="GX76" s="135"/>
      <c r="GY76" s="135"/>
      <c r="GZ76" s="136"/>
      <c r="HA76" s="134" t="str">
        <f>データ!$C$11</f>
        <v>R02</v>
      </c>
      <c r="HB76" s="135"/>
      <c r="HC76" s="135"/>
      <c r="HD76" s="135"/>
      <c r="HE76" s="135"/>
      <c r="HF76" s="135"/>
      <c r="HG76" s="135"/>
      <c r="HH76" s="135"/>
      <c r="HI76" s="135"/>
      <c r="HJ76" s="135"/>
      <c r="HK76" s="135"/>
      <c r="HL76" s="135"/>
      <c r="HM76" s="135"/>
      <c r="HN76" s="135"/>
      <c r="HO76" s="136"/>
      <c r="HP76" s="134" t="str">
        <f>データ!$D$11</f>
        <v>R03</v>
      </c>
      <c r="HQ76" s="135"/>
      <c r="HR76" s="135"/>
      <c r="HS76" s="135"/>
      <c r="HT76" s="135"/>
      <c r="HU76" s="135"/>
      <c r="HV76" s="135"/>
      <c r="HW76" s="135"/>
      <c r="HX76" s="135"/>
      <c r="HY76" s="135"/>
      <c r="HZ76" s="135"/>
      <c r="IA76" s="135"/>
      <c r="IB76" s="135"/>
      <c r="IC76" s="135"/>
      <c r="ID76" s="136"/>
      <c r="IE76" s="134" t="str">
        <f>データ!$E$11</f>
        <v>R04</v>
      </c>
      <c r="IF76" s="135"/>
      <c r="IG76" s="135"/>
      <c r="IH76" s="135"/>
      <c r="II76" s="135"/>
      <c r="IJ76" s="135"/>
      <c r="IK76" s="135"/>
      <c r="IL76" s="135"/>
      <c r="IM76" s="135"/>
      <c r="IN76" s="135"/>
      <c r="IO76" s="135"/>
      <c r="IP76" s="135"/>
      <c r="IQ76" s="135"/>
      <c r="IR76" s="135"/>
      <c r="IS76" s="136"/>
      <c r="IT76" s="134" t="str">
        <f>データ!$F$11</f>
        <v>R05</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R01</v>
      </c>
      <c r="KB76" s="135"/>
      <c r="KC76" s="135"/>
      <c r="KD76" s="135"/>
      <c r="KE76" s="135"/>
      <c r="KF76" s="135"/>
      <c r="KG76" s="135"/>
      <c r="KH76" s="135"/>
      <c r="KI76" s="135"/>
      <c r="KJ76" s="135"/>
      <c r="KK76" s="135"/>
      <c r="KL76" s="135"/>
      <c r="KM76" s="135"/>
      <c r="KN76" s="135"/>
      <c r="KO76" s="136"/>
      <c r="KP76" s="134" t="str">
        <f>データ!$C$11</f>
        <v>R02</v>
      </c>
      <c r="KQ76" s="135"/>
      <c r="KR76" s="135"/>
      <c r="KS76" s="135"/>
      <c r="KT76" s="135"/>
      <c r="KU76" s="135"/>
      <c r="KV76" s="135"/>
      <c r="KW76" s="135"/>
      <c r="KX76" s="135"/>
      <c r="KY76" s="135"/>
      <c r="KZ76" s="135"/>
      <c r="LA76" s="135"/>
      <c r="LB76" s="135"/>
      <c r="LC76" s="135"/>
      <c r="LD76" s="136"/>
      <c r="LE76" s="134" t="str">
        <f>データ!$D$11</f>
        <v>R03</v>
      </c>
      <c r="LF76" s="135"/>
      <c r="LG76" s="135"/>
      <c r="LH76" s="135"/>
      <c r="LI76" s="135"/>
      <c r="LJ76" s="135"/>
      <c r="LK76" s="135"/>
      <c r="LL76" s="135"/>
      <c r="LM76" s="135"/>
      <c r="LN76" s="135"/>
      <c r="LO76" s="135"/>
      <c r="LP76" s="135"/>
      <c r="LQ76" s="135"/>
      <c r="LR76" s="135"/>
      <c r="LS76" s="136"/>
      <c r="LT76" s="134" t="str">
        <f>データ!$E$11</f>
        <v>R04</v>
      </c>
      <c r="LU76" s="135"/>
      <c r="LV76" s="135"/>
      <c r="LW76" s="135"/>
      <c r="LX76" s="135"/>
      <c r="LY76" s="135"/>
      <c r="LZ76" s="135"/>
      <c r="MA76" s="135"/>
      <c r="MB76" s="135"/>
      <c r="MC76" s="135"/>
      <c r="MD76" s="135"/>
      <c r="ME76" s="135"/>
      <c r="MF76" s="135"/>
      <c r="MG76" s="135"/>
      <c r="MH76" s="136"/>
      <c r="MI76" s="134" t="str">
        <f>データ!$F$11</f>
        <v>R05</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2">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2">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1555</v>
      </c>
      <c r="KB78" s="111"/>
      <c r="KC78" s="111"/>
      <c r="KD78" s="111"/>
      <c r="KE78" s="111"/>
      <c r="KF78" s="111"/>
      <c r="KG78" s="111"/>
      <c r="KH78" s="111"/>
      <c r="KI78" s="111"/>
      <c r="KJ78" s="111"/>
      <c r="KK78" s="111"/>
      <c r="KL78" s="111"/>
      <c r="KM78" s="111"/>
      <c r="KN78" s="111"/>
      <c r="KO78" s="112"/>
      <c r="KP78" s="110">
        <f>データ!DF7</f>
        <v>69.3</v>
      </c>
      <c r="KQ78" s="111"/>
      <c r="KR78" s="111"/>
      <c r="KS78" s="111"/>
      <c r="KT78" s="111"/>
      <c r="KU78" s="111"/>
      <c r="KV78" s="111"/>
      <c r="KW78" s="111"/>
      <c r="KX78" s="111"/>
      <c r="KY78" s="111"/>
      <c r="KZ78" s="111"/>
      <c r="LA78" s="111"/>
      <c r="LB78" s="111"/>
      <c r="LC78" s="111"/>
      <c r="LD78" s="112"/>
      <c r="LE78" s="110">
        <f>データ!DG7</f>
        <v>93</v>
      </c>
      <c r="LF78" s="111"/>
      <c r="LG78" s="111"/>
      <c r="LH78" s="111"/>
      <c r="LI78" s="111"/>
      <c r="LJ78" s="111"/>
      <c r="LK78" s="111"/>
      <c r="LL78" s="111"/>
      <c r="LM78" s="111"/>
      <c r="LN78" s="111"/>
      <c r="LO78" s="111"/>
      <c r="LP78" s="111"/>
      <c r="LQ78" s="111"/>
      <c r="LR78" s="111"/>
      <c r="LS78" s="112"/>
      <c r="LT78" s="110">
        <f>データ!DH7</f>
        <v>141.1</v>
      </c>
      <c r="LU78" s="111"/>
      <c r="LV78" s="111"/>
      <c r="LW78" s="111"/>
      <c r="LX78" s="111"/>
      <c r="LY78" s="111"/>
      <c r="LZ78" s="111"/>
      <c r="MA78" s="111"/>
      <c r="MB78" s="111"/>
      <c r="MC78" s="111"/>
      <c r="MD78" s="111"/>
      <c r="ME78" s="111"/>
      <c r="MF78" s="111"/>
      <c r="MG78" s="111"/>
      <c r="MH78" s="112"/>
      <c r="MI78" s="110">
        <f>データ!DI7</f>
        <v>333.3</v>
      </c>
      <c r="MJ78" s="111"/>
      <c r="MK78" s="111"/>
      <c r="ML78" s="111"/>
      <c r="MM78" s="111"/>
      <c r="MN78" s="111"/>
      <c r="MO78" s="111"/>
      <c r="MP78" s="111"/>
      <c r="MQ78" s="111"/>
      <c r="MR78" s="111"/>
      <c r="MS78" s="111"/>
      <c r="MT78" s="111"/>
      <c r="MU78" s="111"/>
      <c r="MV78" s="111"/>
      <c r="MW78" s="112"/>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jJ5WH/SiOnnEm+yYKoKgBZskmhKpKd/BzMuBhbWb+EosFhyU+rU1/3TYASF81Y8WIgaFD+zweArohfi+yQwjjg==" saltValue="JEXQnTuyVzDpDIw0Oi6VN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3"/>
      <c r="I4" s="144"/>
      <c r="J4" s="144"/>
      <c r="K4" s="144"/>
      <c r="L4" s="144"/>
      <c r="M4" s="144"/>
      <c r="N4" s="144"/>
      <c r="O4" s="144"/>
      <c r="P4" s="144"/>
      <c r="Q4" s="144"/>
      <c r="R4" s="144"/>
      <c r="S4" s="144"/>
      <c r="T4" s="144"/>
      <c r="U4" s="144"/>
      <c r="V4" s="144"/>
      <c r="W4" s="144"/>
      <c r="X4" s="144"/>
      <c r="Y4" s="138" t="s">
        <v>64</v>
      </c>
      <c r="Z4" s="139"/>
      <c r="AA4" s="139"/>
      <c r="AB4" s="139"/>
      <c r="AC4" s="139"/>
      <c r="AD4" s="139"/>
      <c r="AE4" s="139"/>
      <c r="AF4" s="139"/>
      <c r="AG4" s="139"/>
      <c r="AH4" s="139"/>
      <c r="AI4" s="140"/>
      <c r="AJ4" s="145" t="s">
        <v>65</v>
      </c>
      <c r="AK4" s="145"/>
      <c r="AL4" s="145"/>
      <c r="AM4" s="145"/>
      <c r="AN4" s="145"/>
      <c r="AO4" s="145"/>
      <c r="AP4" s="145"/>
      <c r="AQ4" s="145"/>
      <c r="AR4" s="145"/>
      <c r="AS4" s="145"/>
      <c r="AT4" s="145"/>
      <c r="AU4" s="146" t="s">
        <v>66</v>
      </c>
      <c r="AV4" s="145"/>
      <c r="AW4" s="145"/>
      <c r="AX4" s="145"/>
      <c r="AY4" s="145"/>
      <c r="AZ4" s="145"/>
      <c r="BA4" s="145"/>
      <c r="BB4" s="145"/>
      <c r="BC4" s="145"/>
      <c r="BD4" s="145"/>
      <c r="BE4" s="145"/>
      <c r="BF4" s="145" t="s">
        <v>67</v>
      </c>
      <c r="BG4" s="145"/>
      <c r="BH4" s="145"/>
      <c r="BI4" s="145"/>
      <c r="BJ4" s="145"/>
      <c r="BK4" s="145"/>
      <c r="BL4" s="145"/>
      <c r="BM4" s="145"/>
      <c r="BN4" s="145"/>
      <c r="BO4" s="145"/>
      <c r="BP4" s="145"/>
      <c r="BQ4" s="146" t="s">
        <v>68</v>
      </c>
      <c r="BR4" s="145"/>
      <c r="BS4" s="145"/>
      <c r="BT4" s="145"/>
      <c r="BU4" s="145"/>
      <c r="BV4" s="145"/>
      <c r="BW4" s="145"/>
      <c r="BX4" s="145"/>
      <c r="BY4" s="145"/>
      <c r="BZ4" s="145"/>
      <c r="CA4" s="145"/>
      <c r="CB4" s="145" t="s">
        <v>69</v>
      </c>
      <c r="CC4" s="145"/>
      <c r="CD4" s="145"/>
      <c r="CE4" s="145"/>
      <c r="CF4" s="145"/>
      <c r="CG4" s="145"/>
      <c r="CH4" s="145"/>
      <c r="CI4" s="145"/>
      <c r="CJ4" s="145"/>
      <c r="CK4" s="145"/>
      <c r="CL4" s="145"/>
      <c r="CM4" s="147" t="s">
        <v>70</v>
      </c>
      <c r="CN4" s="147" t="s">
        <v>71</v>
      </c>
      <c r="CO4" s="138" t="s">
        <v>72</v>
      </c>
      <c r="CP4" s="139"/>
      <c r="CQ4" s="139"/>
      <c r="CR4" s="139"/>
      <c r="CS4" s="139"/>
      <c r="CT4" s="139"/>
      <c r="CU4" s="139"/>
      <c r="CV4" s="139"/>
      <c r="CW4" s="139"/>
      <c r="CX4" s="139"/>
      <c r="CY4" s="140"/>
      <c r="CZ4" s="145" t="s">
        <v>73</v>
      </c>
      <c r="DA4" s="145"/>
      <c r="DB4" s="145"/>
      <c r="DC4" s="145"/>
      <c r="DD4" s="145"/>
      <c r="DE4" s="145"/>
      <c r="DF4" s="145"/>
      <c r="DG4" s="145"/>
      <c r="DH4" s="145"/>
      <c r="DI4" s="145"/>
      <c r="DJ4" s="145"/>
      <c r="DK4" s="138" t="s">
        <v>74</v>
      </c>
      <c r="DL4" s="139"/>
      <c r="DM4" s="139"/>
      <c r="DN4" s="139"/>
      <c r="DO4" s="139"/>
      <c r="DP4" s="139"/>
      <c r="DQ4" s="139"/>
      <c r="DR4" s="139"/>
      <c r="DS4" s="139"/>
      <c r="DT4" s="139"/>
      <c r="DU4" s="140"/>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102</v>
      </c>
      <c r="AM5" s="47" t="s">
        <v>103</v>
      </c>
      <c r="AN5" s="47" t="s">
        <v>94</v>
      </c>
      <c r="AO5" s="47" t="s">
        <v>95</v>
      </c>
      <c r="AP5" s="47" t="s">
        <v>96</v>
      </c>
      <c r="AQ5" s="47" t="s">
        <v>97</v>
      </c>
      <c r="AR5" s="47" t="s">
        <v>98</v>
      </c>
      <c r="AS5" s="47" t="s">
        <v>99</v>
      </c>
      <c r="AT5" s="47" t="s">
        <v>100</v>
      </c>
      <c r="AU5" s="47" t="s">
        <v>90</v>
      </c>
      <c r="AV5" s="47" t="s">
        <v>91</v>
      </c>
      <c r="AW5" s="47" t="s">
        <v>92</v>
      </c>
      <c r="AX5" s="47" t="s">
        <v>103</v>
      </c>
      <c r="AY5" s="47" t="s">
        <v>104</v>
      </c>
      <c r="AZ5" s="47" t="s">
        <v>95</v>
      </c>
      <c r="BA5" s="47" t="s">
        <v>96</v>
      </c>
      <c r="BB5" s="47" t="s">
        <v>97</v>
      </c>
      <c r="BC5" s="47" t="s">
        <v>98</v>
      </c>
      <c r="BD5" s="47" t="s">
        <v>99</v>
      </c>
      <c r="BE5" s="47" t="s">
        <v>100</v>
      </c>
      <c r="BF5" s="47" t="s">
        <v>105</v>
      </c>
      <c r="BG5" s="47" t="s">
        <v>106</v>
      </c>
      <c r="BH5" s="47" t="s">
        <v>107</v>
      </c>
      <c r="BI5" s="47" t="s">
        <v>103</v>
      </c>
      <c r="BJ5" s="47" t="s">
        <v>108</v>
      </c>
      <c r="BK5" s="47" t="s">
        <v>95</v>
      </c>
      <c r="BL5" s="47" t="s">
        <v>96</v>
      </c>
      <c r="BM5" s="47" t="s">
        <v>97</v>
      </c>
      <c r="BN5" s="47" t="s">
        <v>98</v>
      </c>
      <c r="BO5" s="47" t="s">
        <v>99</v>
      </c>
      <c r="BP5" s="47" t="s">
        <v>100</v>
      </c>
      <c r="BQ5" s="47" t="s">
        <v>90</v>
      </c>
      <c r="BR5" s="47" t="s">
        <v>91</v>
      </c>
      <c r="BS5" s="47" t="s">
        <v>92</v>
      </c>
      <c r="BT5" s="47" t="s">
        <v>109</v>
      </c>
      <c r="BU5" s="47" t="s">
        <v>94</v>
      </c>
      <c r="BV5" s="47" t="s">
        <v>95</v>
      </c>
      <c r="BW5" s="47" t="s">
        <v>96</v>
      </c>
      <c r="BX5" s="47" t="s">
        <v>97</v>
      </c>
      <c r="BY5" s="47" t="s">
        <v>98</v>
      </c>
      <c r="BZ5" s="47" t="s">
        <v>99</v>
      </c>
      <c r="CA5" s="47" t="s">
        <v>100</v>
      </c>
      <c r="CB5" s="47" t="s">
        <v>90</v>
      </c>
      <c r="CC5" s="47" t="s">
        <v>91</v>
      </c>
      <c r="CD5" s="47" t="s">
        <v>92</v>
      </c>
      <c r="CE5" s="47" t="s">
        <v>93</v>
      </c>
      <c r="CF5" s="47" t="s">
        <v>110</v>
      </c>
      <c r="CG5" s="47" t="s">
        <v>95</v>
      </c>
      <c r="CH5" s="47" t="s">
        <v>96</v>
      </c>
      <c r="CI5" s="47" t="s">
        <v>97</v>
      </c>
      <c r="CJ5" s="47" t="s">
        <v>98</v>
      </c>
      <c r="CK5" s="47" t="s">
        <v>99</v>
      </c>
      <c r="CL5" s="47" t="s">
        <v>100</v>
      </c>
      <c r="CM5" s="148"/>
      <c r="CN5" s="148"/>
      <c r="CO5" s="47" t="s">
        <v>105</v>
      </c>
      <c r="CP5" s="47" t="s">
        <v>91</v>
      </c>
      <c r="CQ5" s="47" t="s">
        <v>92</v>
      </c>
      <c r="CR5" s="47" t="s">
        <v>103</v>
      </c>
      <c r="CS5" s="47" t="s">
        <v>111</v>
      </c>
      <c r="CT5" s="47" t="s">
        <v>95</v>
      </c>
      <c r="CU5" s="47" t="s">
        <v>96</v>
      </c>
      <c r="CV5" s="47" t="s">
        <v>97</v>
      </c>
      <c r="CW5" s="47" t="s">
        <v>98</v>
      </c>
      <c r="CX5" s="47" t="s">
        <v>99</v>
      </c>
      <c r="CY5" s="47" t="s">
        <v>100</v>
      </c>
      <c r="CZ5" s="47" t="s">
        <v>90</v>
      </c>
      <c r="DA5" s="47" t="s">
        <v>112</v>
      </c>
      <c r="DB5" s="47" t="s">
        <v>92</v>
      </c>
      <c r="DC5" s="47" t="s">
        <v>103</v>
      </c>
      <c r="DD5" s="47" t="s">
        <v>94</v>
      </c>
      <c r="DE5" s="47" t="s">
        <v>95</v>
      </c>
      <c r="DF5" s="47" t="s">
        <v>96</v>
      </c>
      <c r="DG5" s="47" t="s">
        <v>97</v>
      </c>
      <c r="DH5" s="47" t="s">
        <v>98</v>
      </c>
      <c r="DI5" s="47" t="s">
        <v>99</v>
      </c>
      <c r="DJ5" s="47" t="s">
        <v>35</v>
      </c>
      <c r="DK5" s="47" t="s">
        <v>90</v>
      </c>
      <c r="DL5" s="47" t="s">
        <v>91</v>
      </c>
      <c r="DM5" s="47" t="s">
        <v>92</v>
      </c>
      <c r="DN5" s="47" t="s">
        <v>103</v>
      </c>
      <c r="DO5" s="47" t="s">
        <v>110</v>
      </c>
      <c r="DP5" s="47" t="s">
        <v>95</v>
      </c>
      <c r="DQ5" s="47" t="s">
        <v>96</v>
      </c>
      <c r="DR5" s="47" t="s">
        <v>97</v>
      </c>
      <c r="DS5" s="47" t="s">
        <v>98</v>
      </c>
      <c r="DT5" s="47" t="s">
        <v>99</v>
      </c>
      <c r="DU5" s="47" t="s">
        <v>100</v>
      </c>
    </row>
    <row r="6" spans="1:125" s="54" customFormat="1" x14ac:dyDescent="0.2">
      <c r="A6" s="37" t="s">
        <v>113</v>
      </c>
      <c r="B6" s="48">
        <f>B8</f>
        <v>2023</v>
      </c>
      <c r="C6" s="48">
        <f t="shared" ref="C6:X6" si="1">C8</f>
        <v>370002</v>
      </c>
      <c r="D6" s="48">
        <f t="shared" si="1"/>
        <v>47</v>
      </c>
      <c r="E6" s="48">
        <f t="shared" si="1"/>
        <v>14</v>
      </c>
      <c r="F6" s="48">
        <f t="shared" si="1"/>
        <v>0</v>
      </c>
      <c r="G6" s="48">
        <f t="shared" si="1"/>
        <v>2</v>
      </c>
      <c r="H6" s="48" t="str">
        <f>SUBSTITUTE(H8,"　","")</f>
        <v>香川県</v>
      </c>
      <c r="I6" s="48" t="str">
        <f t="shared" si="1"/>
        <v>香川県玉藻町駐車場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v>
      </c>
      <c r="Q6" s="50" t="str">
        <f t="shared" si="1"/>
        <v>立体式</v>
      </c>
      <c r="R6" s="51">
        <f t="shared" si="1"/>
        <v>26</v>
      </c>
      <c r="S6" s="50" t="str">
        <f t="shared" si="1"/>
        <v>公共施設</v>
      </c>
      <c r="T6" s="50" t="str">
        <f t="shared" si="1"/>
        <v>無</v>
      </c>
      <c r="U6" s="51">
        <f t="shared" si="1"/>
        <v>17036</v>
      </c>
      <c r="V6" s="51">
        <f t="shared" si="1"/>
        <v>333</v>
      </c>
      <c r="W6" s="51">
        <f t="shared" si="1"/>
        <v>240</v>
      </c>
      <c r="X6" s="50" t="str">
        <f t="shared" si="1"/>
        <v>代行制</v>
      </c>
      <c r="Y6" s="52">
        <f>IF(Y8="-",NA(),Y8)</f>
        <v>112.5</v>
      </c>
      <c r="Z6" s="52">
        <f t="shared" ref="Z6:AH6" si="2">IF(Z8="-",NA(),Z8)</f>
        <v>93.1</v>
      </c>
      <c r="AA6" s="52">
        <f t="shared" si="2"/>
        <v>98.2</v>
      </c>
      <c r="AB6" s="52">
        <f t="shared" si="2"/>
        <v>110.4</v>
      </c>
      <c r="AC6" s="52">
        <f t="shared" si="2"/>
        <v>136.80000000000001</v>
      </c>
      <c r="AD6" s="52">
        <f t="shared" si="2"/>
        <v>230.7</v>
      </c>
      <c r="AE6" s="52">
        <f t="shared" si="2"/>
        <v>166.4</v>
      </c>
      <c r="AF6" s="52">
        <f t="shared" si="2"/>
        <v>177.9</v>
      </c>
      <c r="AG6" s="52">
        <f t="shared" si="2"/>
        <v>183.3</v>
      </c>
      <c r="AH6" s="52">
        <f t="shared" si="2"/>
        <v>186.3</v>
      </c>
      <c r="AI6" s="49" t="str">
        <f>IF(AI8="-","",IF(AI8="-","【-】","【"&amp;SUBSTITUTE(TEXT(AI8,"#,##0.0"),"-","△")&amp;"】"))</f>
        <v>【1,905.8】</v>
      </c>
      <c r="AJ6" s="52">
        <f>IF(AJ8="-",NA(),AJ8)</f>
        <v>0</v>
      </c>
      <c r="AK6" s="52">
        <f t="shared" ref="AK6:AS6" si="3">IF(AK8="-",NA(),AK8)</f>
        <v>29.2</v>
      </c>
      <c r="AL6" s="52">
        <f t="shared" si="3"/>
        <v>0</v>
      </c>
      <c r="AM6" s="52">
        <f t="shared" si="3"/>
        <v>0</v>
      </c>
      <c r="AN6" s="52">
        <f t="shared" si="3"/>
        <v>0</v>
      </c>
      <c r="AO6" s="52">
        <f t="shared" si="3"/>
        <v>1.7</v>
      </c>
      <c r="AP6" s="52">
        <f t="shared" si="3"/>
        <v>9.9</v>
      </c>
      <c r="AQ6" s="52">
        <f t="shared" si="3"/>
        <v>5.0999999999999996</v>
      </c>
      <c r="AR6" s="52">
        <f t="shared" si="3"/>
        <v>5.6</v>
      </c>
      <c r="AS6" s="52">
        <f t="shared" si="3"/>
        <v>7.6</v>
      </c>
      <c r="AT6" s="49" t="str">
        <f>IF(AT8="-","",IF(AT8="-","【-】","【"&amp;SUBSTITUTE(TEXT(AT8,"#,##0.0"),"-","△")&amp;"】"))</f>
        <v>【3.9】</v>
      </c>
      <c r="AU6" s="53">
        <f>IF(AU8="-",NA(),AU8)</f>
        <v>0</v>
      </c>
      <c r="AV6" s="53">
        <f t="shared" ref="AV6:BD6" si="4">IF(AV8="-",NA(),AV8)</f>
        <v>385</v>
      </c>
      <c r="AW6" s="53">
        <f t="shared" si="4"/>
        <v>0</v>
      </c>
      <c r="AX6" s="53">
        <f t="shared" si="4"/>
        <v>0</v>
      </c>
      <c r="AY6" s="53">
        <f t="shared" si="4"/>
        <v>0</v>
      </c>
      <c r="AZ6" s="53">
        <f t="shared" si="4"/>
        <v>7</v>
      </c>
      <c r="BA6" s="53">
        <f t="shared" si="4"/>
        <v>260</v>
      </c>
      <c r="BB6" s="53">
        <f t="shared" si="4"/>
        <v>15564</v>
      </c>
      <c r="BC6" s="53">
        <f t="shared" si="4"/>
        <v>28</v>
      </c>
      <c r="BD6" s="53">
        <f t="shared" si="4"/>
        <v>23</v>
      </c>
      <c r="BE6" s="51" t="str">
        <f>IF(BE8="-","",IF(BE8="-","【-】","【"&amp;SUBSTITUTE(TEXT(BE8,"#,##0"),"-","△")&amp;"】"))</f>
        <v>【127】</v>
      </c>
      <c r="BF6" s="52">
        <f>IF(BF8="-",NA(),BF8)</f>
        <v>3.1</v>
      </c>
      <c r="BG6" s="52">
        <f t="shared" ref="BG6:BO6" si="5">IF(BG8="-",NA(),BG8)</f>
        <v>-56.5</v>
      </c>
      <c r="BH6" s="52">
        <f t="shared" si="5"/>
        <v>-1.9</v>
      </c>
      <c r="BI6" s="52">
        <f t="shared" si="5"/>
        <v>9.4</v>
      </c>
      <c r="BJ6" s="52">
        <f t="shared" si="5"/>
        <v>26.9</v>
      </c>
      <c r="BK6" s="52">
        <f t="shared" si="5"/>
        <v>36.200000000000003</v>
      </c>
      <c r="BL6" s="52">
        <f t="shared" si="5"/>
        <v>-15.8</v>
      </c>
      <c r="BM6" s="52">
        <f t="shared" si="5"/>
        <v>5</v>
      </c>
      <c r="BN6" s="52">
        <f t="shared" si="5"/>
        <v>18.399999999999999</v>
      </c>
      <c r="BO6" s="52">
        <f t="shared" si="5"/>
        <v>6.9</v>
      </c>
      <c r="BP6" s="49" t="str">
        <f>IF(BP8="-","",IF(BP8="-","【-】","【"&amp;SUBSTITUTE(TEXT(BP8,"#,##0.0"),"-","△")&amp;"】"))</f>
        <v>【△55.6】</v>
      </c>
      <c r="BQ6" s="53">
        <f>IF(BQ8="-",NA(),BQ8)</f>
        <v>6159</v>
      </c>
      <c r="BR6" s="53">
        <f t="shared" ref="BR6:BZ6" si="6">IF(BR8="-",NA(),BR8)</f>
        <v>-10079</v>
      </c>
      <c r="BS6" s="53">
        <f t="shared" si="6"/>
        <v>-485</v>
      </c>
      <c r="BT6" s="53">
        <f t="shared" si="6"/>
        <v>4703</v>
      </c>
      <c r="BU6" s="53">
        <f t="shared" si="6"/>
        <v>16516</v>
      </c>
      <c r="BV6" s="53">
        <f t="shared" si="6"/>
        <v>24482</v>
      </c>
      <c r="BW6" s="53">
        <f t="shared" si="6"/>
        <v>13494</v>
      </c>
      <c r="BX6" s="53">
        <f t="shared" si="6"/>
        <v>17746</v>
      </c>
      <c r="BY6" s="53">
        <f t="shared" si="6"/>
        <v>17293</v>
      </c>
      <c r="BZ6" s="53">
        <f t="shared" si="6"/>
        <v>18662</v>
      </c>
      <c r="CA6" s="51" t="str">
        <f>IF(CA8="-","",IF(CA8="-","【-】","【"&amp;SUBSTITUTE(TEXT(CA8,"#,##0"),"-","△")&amp;"】"))</f>
        <v>【12,639】</v>
      </c>
      <c r="CB6" s="52"/>
      <c r="CC6" s="52"/>
      <c r="CD6" s="52"/>
      <c r="CE6" s="52"/>
      <c r="CF6" s="52"/>
      <c r="CG6" s="52"/>
      <c r="CH6" s="52"/>
      <c r="CI6" s="52"/>
      <c r="CJ6" s="52"/>
      <c r="CK6" s="52"/>
      <c r="CL6" s="49" t="s">
        <v>114</v>
      </c>
      <c r="CM6" s="51">
        <f t="shared" ref="CM6:CN6" si="7">CM8</f>
        <v>0</v>
      </c>
      <c r="CN6" s="51">
        <f t="shared" si="7"/>
        <v>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1555</v>
      </c>
      <c r="DF6" s="52">
        <f t="shared" si="8"/>
        <v>69.3</v>
      </c>
      <c r="DG6" s="52">
        <f t="shared" si="8"/>
        <v>93</v>
      </c>
      <c r="DH6" s="52">
        <f t="shared" si="8"/>
        <v>141.1</v>
      </c>
      <c r="DI6" s="52">
        <f t="shared" si="8"/>
        <v>333.3</v>
      </c>
      <c r="DJ6" s="49" t="str">
        <f>IF(DJ8="-","",IF(DJ8="-","【-】","【"&amp;SUBSTITUTE(TEXT(DJ8,"#,##0.0"),"-","△")&amp;"】"))</f>
        <v>【79.0】</v>
      </c>
      <c r="DK6" s="52">
        <f>IF(DK8="-",NA(),DK8)</f>
        <v>52.3</v>
      </c>
      <c r="DL6" s="52">
        <f t="shared" ref="DL6:DT6" si="9">IF(DL8="-",NA(),DL8)</f>
        <v>17.399999999999999</v>
      </c>
      <c r="DM6" s="52">
        <f t="shared" si="9"/>
        <v>25.8</v>
      </c>
      <c r="DN6" s="52">
        <f t="shared" si="9"/>
        <v>51.1</v>
      </c>
      <c r="DO6" s="52">
        <f t="shared" si="9"/>
        <v>61.6</v>
      </c>
      <c r="DP6" s="52">
        <f t="shared" si="9"/>
        <v>164.6</v>
      </c>
      <c r="DQ6" s="52">
        <f t="shared" si="9"/>
        <v>140.30000000000001</v>
      </c>
      <c r="DR6" s="52">
        <f t="shared" si="9"/>
        <v>147.30000000000001</v>
      </c>
      <c r="DS6" s="52">
        <f t="shared" si="9"/>
        <v>162.9</v>
      </c>
      <c r="DT6" s="52">
        <f t="shared" si="9"/>
        <v>161.69999999999999</v>
      </c>
      <c r="DU6" s="49" t="str">
        <f>IF(DU8="-","",IF(DU8="-","【-】","【"&amp;SUBSTITUTE(TEXT(DU8,"#,##0.0"),"-","△")&amp;"】"))</f>
        <v>【210.9】</v>
      </c>
    </row>
    <row r="7" spans="1:125" s="54" customFormat="1" x14ac:dyDescent="0.2">
      <c r="A7" s="37" t="s">
        <v>115</v>
      </c>
      <c r="B7" s="48">
        <f t="shared" ref="B7:X7" si="10">B8</f>
        <v>2023</v>
      </c>
      <c r="C7" s="48">
        <f t="shared" si="10"/>
        <v>370002</v>
      </c>
      <c r="D7" s="48">
        <f t="shared" si="10"/>
        <v>47</v>
      </c>
      <c r="E7" s="48">
        <f t="shared" si="10"/>
        <v>14</v>
      </c>
      <c r="F7" s="48">
        <f t="shared" si="10"/>
        <v>0</v>
      </c>
      <c r="G7" s="48">
        <f t="shared" si="10"/>
        <v>2</v>
      </c>
      <c r="H7" s="48" t="str">
        <f t="shared" si="10"/>
        <v>香川県</v>
      </c>
      <c r="I7" s="48" t="str">
        <f t="shared" si="10"/>
        <v>香川県玉藻町駐車場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v>
      </c>
      <c r="Q7" s="50" t="str">
        <f t="shared" si="10"/>
        <v>立体式</v>
      </c>
      <c r="R7" s="51">
        <f t="shared" si="10"/>
        <v>26</v>
      </c>
      <c r="S7" s="50" t="str">
        <f t="shared" si="10"/>
        <v>公共施設</v>
      </c>
      <c r="T7" s="50" t="str">
        <f t="shared" si="10"/>
        <v>無</v>
      </c>
      <c r="U7" s="51">
        <f t="shared" si="10"/>
        <v>17036</v>
      </c>
      <c r="V7" s="51">
        <f t="shared" si="10"/>
        <v>333</v>
      </c>
      <c r="W7" s="51">
        <f t="shared" si="10"/>
        <v>240</v>
      </c>
      <c r="X7" s="50" t="str">
        <f t="shared" si="10"/>
        <v>代行制</v>
      </c>
      <c r="Y7" s="52">
        <f>Y8</f>
        <v>112.5</v>
      </c>
      <c r="Z7" s="52">
        <f t="shared" ref="Z7:AH7" si="11">Z8</f>
        <v>93.1</v>
      </c>
      <c r="AA7" s="52">
        <f t="shared" si="11"/>
        <v>98.2</v>
      </c>
      <c r="AB7" s="52">
        <f t="shared" si="11"/>
        <v>110.4</v>
      </c>
      <c r="AC7" s="52">
        <f t="shared" si="11"/>
        <v>136.80000000000001</v>
      </c>
      <c r="AD7" s="52">
        <f t="shared" si="11"/>
        <v>230.7</v>
      </c>
      <c r="AE7" s="52">
        <f t="shared" si="11"/>
        <v>166.4</v>
      </c>
      <c r="AF7" s="52">
        <f t="shared" si="11"/>
        <v>177.9</v>
      </c>
      <c r="AG7" s="52">
        <f t="shared" si="11"/>
        <v>183.3</v>
      </c>
      <c r="AH7" s="52">
        <f t="shared" si="11"/>
        <v>186.3</v>
      </c>
      <c r="AI7" s="49"/>
      <c r="AJ7" s="52">
        <f>AJ8</f>
        <v>0</v>
      </c>
      <c r="AK7" s="52">
        <f t="shared" ref="AK7:AS7" si="12">AK8</f>
        <v>29.2</v>
      </c>
      <c r="AL7" s="52">
        <f t="shared" si="12"/>
        <v>0</v>
      </c>
      <c r="AM7" s="52">
        <f t="shared" si="12"/>
        <v>0</v>
      </c>
      <c r="AN7" s="52">
        <f t="shared" si="12"/>
        <v>0</v>
      </c>
      <c r="AO7" s="52">
        <f t="shared" si="12"/>
        <v>1.7</v>
      </c>
      <c r="AP7" s="52">
        <f t="shared" si="12"/>
        <v>9.9</v>
      </c>
      <c r="AQ7" s="52">
        <f t="shared" si="12"/>
        <v>5.0999999999999996</v>
      </c>
      <c r="AR7" s="52">
        <f t="shared" si="12"/>
        <v>5.6</v>
      </c>
      <c r="AS7" s="52">
        <f t="shared" si="12"/>
        <v>7.6</v>
      </c>
      <c r="AT7" s="49"/>
      <c r="AU7" s="53">
        <f>AU8</f>
        <v>0</v>
      </c>
      <c r="AV7" s="53">
        <f t="shared" ref="AV7:BD7" si="13">AV8</f>
        <v>385</v>
      </c>
      <c r="AW7" s="53">
        <f t="shared" si="13"/>
        <v>0</v>
      </c>
      <c r="AX7" s="53">
        <f t="shared" si="13"/>
        <v>0</v>
      </c>
      <c r="AY7" s="53">
        <f t="shared" si="13"/>
        <v>0</v>
      </c>
      <c r="AZ7" s="53">
        <f t="shared" si="13"/>
        <v>7</v>
      </c>
      <c r="BA7" s="53">
        <f t="shared" si="13"/>
        <v>260</v>
      </c>
      <c r="BB7" s="53">
        <f t="shared" si="13"/>
        <v>15564</v>
      </c>
      <c r="BC7" s="53">
        <f t="shared" si="13"/>
        <v>28</v>
      </c>
      <c r="BD7" s="53">
        <f t="shared" si="13"/>
        <v>23</v>
      </c>
      <c r="BE7" s="51"/>
      <c r="BF7" s="52">
        <f>BF8</f>
        <v>3.1</v>
      </c>
      <c r="BG7" s="52">
        <f t="shared" ref="BG7:BO7" si="14">BG8</f>
        <v>-56.5</v>
      </c>
      <c r="BH7" s="52">
        <f t="shared" si="14"/>
        <v>-1.9</v>
      </c>
      <c r="BI7" s="52">
        <f t="shared" si="14"/>
        <v>9.4</v>
      </c>
      <c r="BJ7" s="52">
        <f t="shared" si="14"/>
        <v>26.9</v>
      </c>
      <c r="BK7" s="52">
        <f t="shared" si="14"/>
        <v>36.200000000000003</v>
      </c>
      <c r="BL7" s="52">
        <f t="shared" si="14"/>
        <v>-15.8</v>
      </c>
      <c r="BM7" s="52">
        <f t="shared" si="14"/>
        <v>5</v>
      </c>
      <c r="BN7" s="52">
        <f t="shared" si="14"/>
        <v>18.399999999999999</v>
      </c>
      <c r="BO7" s="52">
        <f t="shared" si="14"/>
        <v>6.9</v>
      </c>
      <c r="BP7" s="49"/>
      <c r="BQ7" s="53">
        <f>BQ8</f>
        <v>6159</v>
      </c>
      <c r="BR7" s="53">
        <f t="shared" ref="BR7:BZ7" si="15">BR8</f>
        <v>-10079</v>
      </c>
      <c r="BS7" s="53">
        <f t="shared" si="15"/>
        <v>-485</v>
      </c>
      <c r="BT7" s="53">
        <f t="shared" si="15"/>
        <v>4703</v>
      </c>
      <c r="BU7" s="53">
        <f t="shared" si="15"/>
        <v>16516</v>
      </c>
      <c r="BV7" s="53">
        <f t="shared" si="15"/>
        <v>24482</v>
      </c>
      <c r="BW7" s="53">
        <f t="shared" si="15"/>
        <v>13494</v>
      </c>
      <c r="BX7" s="53">
        <f t="shared" si="15"/>
        <v>17746</v>
      </c>
      <c r="BY7" s="53">
        <f t="shared" si="15"/>
        <v>17293</v>
      </c>
      <c r="BZ7" s="53">
        <f t="shared" si="15"/>
        <v>18662</v>
      </c>
      <c r="CA7" s="51"/>
      <c r="CB7" s="52" t="s">
        <v>116</v>
      </c>
      <c r="CC7" s="52" t="s">
        <v>116</v>
      </c>
      <c r="CD7" s="52" t="s">
        <v>116</v>
      </c>
      <c r="CE7" s="52" t="s">
        <v>116</v>
      </c>
      <c r="CF7" s="52" t="s">
        <v>116</v>
      </c>
      <c r="CG7" s="52" t="s">
        <v>116</v>
      </c>
      <c r="CH7" s="52" t="s">
        <v>116</v>
      </c>
      <c r="CI7" s="52" t="s">
        <v>116</v>
      </c>
      <c r="CJ7" s="52" t="s">
        <v>116</v>
      </c>
      <c r="CK7" s="52" t="s">
        <v>114</v>
      </c>
      <c r="CL7" s="49"/>
      <c r="CM7" s="51">
        <f>CM8</f>
        <v>0</v>
      </c>
      <c r="CN7" s="51">
        <f>CN8</f>
        <v>0</v>
      </c>
      <c r="CO7" s="52" t="s">
        <v>116</v>
      </c>
      <c r="CP7" s="52" t="s">
        <v>116</v>
      </c>
      <c r="CQ7" s="52" t="s">
        <v>116</v>
      </c>
      <c r="CR7" s="52" t="s">
        <v>116</v>
      </c>
      <c r="CS7" s="52" t="s">
        <v>116</v>
      </c>
      <c r="CT7" s="52" t="s">
        <v>116</v>
      </c>
      <c r="CU7" s="52" t="s">
        <v>116</v>
      </c>
      <c r="CV7" s="52" t="s">
        <v>116</v>
      </c>
      <c r="CW7" s="52" t="s">
        <v>116</v>
      </c>
      <c r="CX7" s="52" t="s">
        <v>117</v>
      </c>
      <c r="CY7" s="49"/>
      <c r="CZ7" s="52">
        <f>CZ8</f>
        <v>0</v>
      </c>
      <c r="DA7" s="52">
        <f t="shared" ref="DA7:DI7" si="16">DA8</f>
        <v>0</v>
      </c>
      <c r="DB7" s="52">
        <f t="shared" si="16"/>
        <v>0</v>
      </c>
      <c r="DC7" s="52">
        <f t="shared" si="16"/>
        <v>0</v>
      </c>
      <c r="DD7" s="52">
        <f t="shared" si="16"/>
        <v>0</v>
      </c>
      <c r="DE7" s="52">
        <f t="shared" si="16"/>
        <v>1555</v>
      </c>
      <c r="DF7" s="52">
        <f t="shared" si="16"/>
        <v>69.3</v>
      </c>
      <c r="DG7" s="52">
        <f t="shared" si="16"/>
        <v>93</v>
      </c>
      <c r="DH7" s="52">
        <f t="shared" si="16"/>
        <v>141.1</v>
      </c>
      <c r="DI7" s="52">
        <f t="shared" si="16"/>
        <v>333.3</v>
      </c>
      <c r="DJ7" s="49"/>
      <c r="DK7" s="52">
        <f>DK8</f>
        <v>52.3</v>
      </c>
      <c r="DL7" s="52">
        <f t="shared" ref="DL7:DT7" si="17">DL8</f>
        <v>17.399999999999999</v>
      </c>
      <c r="DM7" s="52">
        <f t="shared" si="17"/>
        <v>25.8</v>
      </c>
      <c r="DN7" s="52">
        <f t="shared" si="17"/>
        <v>51.1</v>
      </c>
      <c r="DO7" s="52">
        <f t="shared" si="17"/>
        <v>61.6</v>
      </c>
      <c r="DP7" s="52">
        <f t="shared" si="17"/>
        <v>164.6</v>
      </c>
      <c r="DQ7" s="52">
        <f t="shared" si="17"/>
        <v>140.30000000000001</v>
      </c>
      <c r="DR7" s="52">
        <f t="shared" si="17"/>
        <v>147.30000000000001</v>
      </c>
      <c r="DS7" s="52">
        <f t="shared" si="17"/>
        <v>162.9</v>
      </c>
      <c r="DT7" s="52">
        <f t="shared" si="17"/>
        <v>161.69999999999999</v>
      </c>
      <c r="DU7" s="49"/>
    </row>
    <row r="8" spans="1:125" s="54" customFormat="1" x14ac:dyDescent="0.2">
      <c r="A8" s="37"/>
      <c r="B8" s="55">
        <v>2023</v>
      </c>
      <c r="C8" s="55">
        <v>370002</v>
      </c>
      <c r="D8" s="55">
        <v>47</v>
      </c>
      <c r="E8" s="55">
        <v>14</v>
      </c>
      <c r="F8" s="55">
        <v>0</v>
      </c>
      <c r="G8" s="55">
        <v>2</v>
      </c>
      <c r="H8" s="55" t="s">
        <v>118</v>
      </c>
      <c r="I8" s="55" t="s">
        <v>119</v>
      </c>
      <c r="J8" s="55" t="s">
        <v>120</v>
      </c>
      <c r="K8" s="55" t="s">
        <v>121</v>
      </c>
      <c r="L8" s="55" t="s">
        <v>122</v>
      </c>
      <c r="M8" s="55" t="s">
        <v>123</v>
      </c>
      <c r="N8" s="55" t="s">
        <v>124</v>
      </c>
      <c r="O8" s="56" t="s">
        <v>125</v>
      </c>
      <c r="P8" s="57" t="s">
        <v>126</v>
      </c>
      <c r="Q8" s="57" t="s">
        <v>127</v>
      </c>
      <c r="R8" s="58">
        <v>26</v>
      </c>
      <c r="S8" s="57" t="s">
        <v>128</v>
      </c>
      <c r="T8" s="57" t="s">
        <v>129</v>
      </c>
      <c r="U8" s="58">
        <v>17036</v>
      </c>
      <c r="V8" s="58">
        <v>333</v>
      </c>
      <c r="W8" s="58">
        <v>240</v>
      </c>
      <c r="X8" s="57" t="s">
        <v>130</v>
      </c>
      <c r="Y8" s="59">
        <v>112.5</v>
      </c>
      <c r="Z8" s="59">
        <v>93.1</v>
      </c>
      <c r="AA8" s="59">
        <v>98.2</v>
      </c>
      <c r="AB8" s="59">
        <v>110.4</v>
      </c>
      <c r="AC8" s="59">
        <v>136.80000000000001</v>
      </c>
      <c r="AD8" s="59">
        <v>230.7</v>
      </c>
      <c r="AE8" s="59">
        <v>166.4</v>
      </c>
      <c r="AF8" s="59">
        <v>177.9</v>
      </c>
      <c r="AG8" s="59">
        <v>183.3</v>
      </c>
      <c r="AH8" s="59">
        <v>186.3</v>
      </c>
      <c r="AI8" s="56">
        <v>1905.8</v>
      </c>
      <c r="AJ8" s="59">
        <v>0</v>
      </c>
      <c r="AK8" s="59">
        <v>29.2</v>
      </c>
      <c r="AL8" s="59">
        <v>0</v>
      </c>
      <c r="AM8" s="59">
        <v>0</v>
      </c>
      <c r="AN8" s="59">
        <v>0</v>
      </c>
      <c r="AO8" s="59">
        <v>1.7</v>
      </c>
      <c r="AP8" s="59">
        <v>9.9</v>
      </c>
      <c r="AQ8" s="59">
        <v>5.0999999999999996</v>
      </c>
      <c r="AR8" s="59">
        <v>5.6</v>
      </c>
      <c r="AS8" s="59">
        <v>7.6</v>
      </c>
      <c r="AT8" s="56">
        <v>3.9</v>
      </c>
      <c r="AU8" s="60">
        <v>0</v>
      </c>
      <c r="AV8" s="60">
        <v>385</v>
      </c>
      <c r="AW8" s="60">
        <v>0</v>
      </c>
      <c r="AX8" s="60">
        <v>0</v>
      </c>
      <c r="AY8" s="60">
        <v>0</v>
      </c>
      <c r="AZ8" s="60">
        <v>7</v>
      </c>
      <c r="BA8" s="60">
        <v>260</v>
      </c>
      <c r="BB8" s="60">
        <v>15564</v>
      </c>
      <c r="BC8" s="60">
        <v>28</v>
      </c>
      <c r="BD8" s="60">
        <v>23</v>
      </c>
      <c r="BE8" s="60">
        <v>127</v>
      </c>
      <c r="BF8" s="59">
        <v>3.1</v>
      </c>
      <c r="BG8" s="59">
        <v>-56.5</v>
      </c>
      <c r="BH8" s="59">
        <v>-1.9</v>
      </c>
      <c r="BI8" s="59">
        <v>9.4</v>
      </c>
      <c r="BJ8" s="59">
        <v>26.9</v>
      </c>
      <c r="BK8" s="59">
        <v>36.200000000000003</v>
      </c>
      <c r="BL8" s="59">
        <v>-15.8</v>
      </c>
      <c r="BM8" s="59">
        <v>5</v>
      </c>
      <c r="BN8" s="59">
        <v>18.399999999999999</v>
      </c>
      <c r="BO8" s="59">
        <v>6.9</v>
      </c>
      <c r="BP8" s="56">
        <v>-55.6</v>
      </c>
      <c r="BQ8" s="60">
        <v>6159</v>
      </c>
      <c r="BR8" s="60">
        <v>-10079</v>
      </c>
      <c r="BS8" s="60">
        <v>-485</v>
      </c>
      <c r="BT8" s="61">
        <v>4703</v>
      </c>
      <c r="BU8" s="61">
        <v>16516</v>
      </c>
      <c r="BV8" s="60">
        <v>24482</v>
      </c>
      <c r="BW8" s="60">
        <v>13494</v>
      </c>
      <c r="BX8" s="60">
        <v>17746</v>
      </c>
      <c r="BY8" s="60">
        <v>17293</v>
      </c>
      <c r="BZ8" s="60">
        <v>18662</v>
      </c>
      <c r="CA8" s="58">
        <v>12639</v>
      </c>
      <c r="CB8" s="59" t="s">
        <v>122</v>
      </c>
      <c r="CC8" s="59" t="s">
        <v>122</v>
      </c>
      <c r="CD8" s="59" t="s">
        <v>122</v>
      </c>
      <c r="CE8" s="59" t="s">
        <v>122</v>
      </c>
      <c r="CF8" s="59" t="s">
        <v>122</v>
      </c>
      <c r="CG8" s="59" t="s">
        <v>122</v>
      </c>
      <c r="CH8" s="59" t="s">
        <v>122</v>
      </c>
      <c r="CI8" s="59" t="s">
        <v>122</v>
      </c>
      <c r="CJ8" s="59" t="s">
        <v>122</v>
      </c>
      <c r="CK8" s="59" t="s">
        <v>122</v>
      </c>
      <c r="CL8" s="56" t="s">
        <v>122</v>
      </c>
      <c r="CM8" s="58">
        <v>0</v>
      </c>
      <c r="CN8" s="58">
        <v>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1555</v>
      </c>
      <c r="DF8" s="59">
        <v>69.3</v>
      </c>
      <c r="DG8" s="59">
        <v>93</v>
      </c>
      <c r="DH8" s="59">
        <v>141.1</v>
      </c>
      <c r="DI8" s="59">
        <v>333.3</v>
      </c>
      <c r="DJ8" s="56">
        <v>79</v>
      </c>
      <c r="DK8" s="59">
        <v>52.3</v>
      </c>
      <c r="DL8" s="59">
        <v>17.399999999999999</v>
      </c>
      <c r="DM8" s="59">
        <v>25.8</v>
      </c>
      <c r="DN8" s="59">
        <v>51.1</v>
      </c>
      <c r="DO8" s="59">
        <v>61.6</v>
      </c>
      <c r="DP8" s="59">
        <v>164.6</v>
      </c>
      <c r="DQ8" s="59">
        <v>140.30000000000001</v>
      </c>
      <c r="DR8" s="59">
        <v>147.30000000000001</v>
      </c>
      <c r="DS8" s="59">
        <v>162.9</v>
      </c>
      <c r="DT8" s="59">
        <v>161.69999999999999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C942C421-1E02-412D-903F-8BE8E8E867B0}"/>
</file>

<file path=customXml/itemProps2.xml><?xml version="1.0" encoding="utf-8"?>
<ds:datastoreItem xmlns:ds="http://schemas.openxmlformats.org/officeDocument/2006/customXml" ds:itemID="{DF1B0FBC-FE69-4511-B189-5FBB1E21C7C4}"/>
</file>

<file path=customXml/itemProps3.xml><?xml version="1.0" encoding="utf-8"?>
<ds:datastoreItem xmlns:ds="http://schemas.openxmlformats.org/officeDocument/2006/customXml" ds:itemID="{7DFF474A-FE87-41C3-8470-9CCB1D12D2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2025-02-14T05:31:58Z</dcterms:created>
  <dcterms:modified xsi:type="dcterms:W3CDTF">2025-02-14T05:32:41Z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