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EC136DE8EE6E4EB0771341416327B0BC9AD748A" xr6:coauthVersionLast="47" xr6:coauthVersionMax="47" xr10:uidLastSave="{ED649946-AD99-4A75-8BE9-FB3688A2F7E3}"/>
  <workbookProtection workbookAlgorithmName="SHA-512" workbookHashValue="RwRNxq++lyIl3ga6Q61UlqltUay6vOV0kepDVjeedJhinVXBsGPHT3GVDSFzVOWshFlXF8xLYya+qIJArTTFJA==" workbookSaltValue="xDBcw/3taUc5/q8DBqF+8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JV31" i="4" s="1"/>
  <c r="DK7" i="5"/>
  <c r="JC31" i="4" s="1"/>
  <c r="DI7" i="5"/>
  <c r="DH7" i="5"/>
  <c r="LT78" i="4" s="1"/>
  <c r="DG7" i="5"/>
  <c r="DF7" i="5"/>
  <c r="DE7" i="5"/>
  <c r="DD7" i="5"/>
  <c r="MI77" i="4" s="1"/>
  <c r="DC7" i="5"/>
  <c r="DB7" i="5"/>
  <c r="DA7" i="5"/>
  <c r="CZ7" i="5"/>
  <c r="KA77" i="4" s="1"/>
  <c r="CN7" i="5"/>
  <c r="CV76" i="4" s="1"/>
  <c r="CM7" i="5"/>
  <c r="CV67" i="4" s="1"/>
  <c r="BZ7" i="5"/>
  <c r="MA53" i="4" s="1"/>
  <c r="BY7" i="5"/>
  <c r="LH53" i="4" s="1"/>
  <c r="BX7" i="5"/>
  <c r="BW7" i="5"/>
  <c r="BV7" i="5"/>
  <c r="JC53" i="4" s="1"/>
  <c r="BU7" i="5"/>
  <c r="BT7" i="5"/>
  <c r="LH52" i="4" s="1"/>
  <c r="BS7" i="5"/>
  <c r="BR7" i="5"/>
  <c r="BQ7" i="5"/>
  <c r="BO7" i="5"/>
  <c r="BN7" i="5"/>
  <c r="BM7" i="5"/>
  <c r="BL7" i="5"/>
  <c r="FE53" i="4" s="1"/>
  <c r="BK7" i="5"/>
  <c r="BJ7" i="5"/>
  <c r="BI7" i="5"/>
  <c r="BH7" i="5"/>
  <c r="BG7" i="5"/>
  <c r="BF7" i="5"/>
  <c r="BD7" i="5"/>
  <c r="BC7" i="5"/>
  <c r="BZ53" i="4" s="1"/>
  <c r="BB7" i="5"/>
  <c r="BG53" i="4" s="1"/>
  <c r="BA7" i="5"/>
  <c r="AN53" i="4" s="1"/>
  <c r="AZ7" i="5"/>
  <c r="AY7" i="5"/>
  <c r="CS52" i="4" s="1"/>
  <c r="AX7" i="5"/>
  <c r="AW7" i="5"/>
  <c r="AV7" i="5"/>
  <c r="AN52" i="4" s="1"/>
  <c r="AU7" i="5"/>
  <c r="U52" i="4" s="1"/>
  <c r="AS7" i="5"/>
  <c r="AR7" i="5"/>
  <c r="AQ7" i="5"/>
  <c r="FX32" i="4" s="1"/>
  <c r="AP7" i="5"/>
  <c r="FE32" i="4" s="1"/>
  <c r="AO7" i="5"/>
  <c r="AN7" i="5"/>
  <c r="HJ31" i="4" s="1"/>
  <c r="AM7" i="5"/>
  <c r="AL7" i="5"/>
  <c r="FX31" i="4" s="1"/>
  <c r="AK7" i="5"/>
  <c r="FE31" i="4" s="1"/>
  <c r="AJ7" i="5"/>
  <c r="AH7" i="5"/>
  <c r="AG7" i="5"/>
  <c r="BZ32" i="4" s="1"/>
  <c r="AF7" i="5"/>
  <c r="AE7" i="5"/>
  <c r="AD7" i="5"/>
  <c r="U32" i="4" s="1"/>
  <c r="AC7" i="5"/>
  <c r="AB7" i="5"/>
  <c r="AA7" i="5"/>
  <c r="BG31" i="4" s="1"/>
  <c r="Z7" i="5"/>
  <c r="Y7" i="5"/>
  <c r="U31" i="4" s="1"/>
  <c r="X7" i="5"/>
  <c r="W7" i="5"/>
  <c r="V7" i="5"/>
  <c r="HX10" i="4" s="1"/>
  <c r="U7" i="5"/>
  <c r="LJ8" i="4" s="1"/>
  <c r="T7" i="5"/>
  <c r="S7" i="5"/>
  <c r="R7" i="5"/>
  <c r="Q7" i="5"/>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CS53" i="4"/>
  <c r="U53" i="4"/>
  <c r="MA52" i="4"/>
  <c r="KO52" i="4"/>
  <c r="JV52" i="4"/>
  <c r="JC52" i="4"/>
  <c r="HJ52" i="4"/>
  <c r="GQ52" i="4"/>
  <c r="FX52" i="4"/>
  <c r="FE52" i="4"/>
  <c r="EL52" i="4"/>
  <c r="BZ52" i="4"/>
  <c r="BG52" i="4"/>
  <c r="MA32" i="4"/>
  <c r="LH32" i="4"/>
  <c r="KO32" i="4"/>
  <c r="JC32" i="4"/>
  <c r="HJ32" i="4"/>
  <c r="GQ32" i="4"/>
  <c r="EL32" i="4"/>
  <c r="CS32" i="4"/>
  <c r="BG32" i="4"/>
  <c r="AN32" i="4"/>
  <c r="MA31" i="4"/>
  <c r="LH31" i="4"/>
  <c r="GQ31" i="4"/>
  <c r="EL31" i="4"/>
  <c r="CS31" i="4"/>
  <c r="BZ31" i="4"/>
  <c r="AN31" i="4"/>
  <c r="LJ10" i="4"/>
  <c r="JQ10" i="4"/>
  <c r="DU10" i="4"/>
  <c r="CF10" i="4"/>
  <c r="JQ8" i="4"/>
  <c r="HX8" i="4"/>
  <c r="CF8" i="4"/>
  <c r="AQ8" i="4"/>
  <c r="LT76" i="4" l="1"/>
  <c r="GQ51" i="4"/>
  <c r="LH30" i="4"/>
  <c r="IE76" i="4"/>
  <c r="BZ51" i="4"/>
  <c r="GQ30" i="4"/>
  <c r="BZ30" i="4"/>
  <c r="BK76" i="4"/>
  <c r="LH51" i="4"/>
  <c r="B11" i="5"/>
  <c r="F11" i="5"/>
  <c r="C11" i="5"/>
  <c r="D11" i="5"/>
  <c r="AN30" i="4" l="1"/>
  <c r="AG76" i="4"/>
  <c r="JV51" i="4"/>
  <c r="KP76" i="4"/>
  <c r="FE51" i="4"/>
  <c r="JV30" i="4"/>
  <c r="HA76" i="4"/>
  <c r="AN51" i="4"/>
  <c r="FE30" i="4"/>
  <c r="IT76" i="4"/>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<sst xmlns="http://schemas.openxmlformats.org/spreadsheetml/2006/main" count="278" uniqueCount="134">
  <si>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</si>
  <si>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</si>
  <si>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</si>
  <si>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</si>
  <si>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</si>
  <si>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</si>
  <si>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</si>
  <si>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</si>
  <si>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</si>
  <si>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</si>
  <si>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</si>
  <si>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</si>
  <si>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</si>
  <si>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</si>
  <si>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</si>
  <si>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</si>
  <si>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</si>
  <si>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</si>
  <si>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</si>
  <si>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</si>
  <si>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</si>
  <si>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</si>
  <si>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</si>
  <si>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</si>
  <si>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</si>
  <si>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</si>
  <si>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</si>
  <si>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</si>
  <si>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</si>
  <si>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</si>
  <si>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</si>
  <si>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</si>
  <si>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</si>
  <si>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</si>
  <si>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</si>
  <si>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</si>
  <si>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</si>
  <si>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</si>
  <si>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</si>
  <si>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</si>
  <si>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</si>
  <si>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</si>
  <si>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</si>
  <si>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</si>
  <si>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</si>
  <si>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</si>
  <si>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</si>
  <si>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</si>
  <si>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</si>
  <si>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</si>
  <si>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</si>
  <si>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</si>
  <si>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</si>
  <si>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</si>
  <si>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</si>
  <si>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</si>
  <si>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</si>
  <si>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</si>
  <si>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</si>
  <si>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</si>
  <si>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</si>
  <si>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</si>
  <si>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</si>
  <si>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</si>
  <si>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</si>
  <si>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</si>
  <si>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</si>
  <si>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</si>
  <si>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</si>
  <si>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</si>
  <si>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</si>
  <si>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</si>
  <si>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</si>
  <si>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</si>
  <si>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</si>
  <si>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</si>
  <si>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</si>
  <si>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</si>
  <si>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</si>
  <si>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</si>
  <si>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</si>
  <si>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</si>
  <si>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</si>
  <si>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</si>
  <si>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</si>
  <si>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</si>
  <si>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</si>
  <si>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</si>
  <si>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</si>
  <si>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</si>
  <si>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</si>
  <si>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</si>
  <si>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</si>
  <si>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</si>
  <si>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</si>
  <si>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</si>
  <si>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</si>
  <si>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</si>
  <si>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</si>
  <si>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</si>
  <si>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</si>
  <si>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</si>
  <si>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</si>
  <si>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</si>
  <si>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t>
    <phoneticPr fontId="5"/>
  </si>
  <si>
    <t>当該値(N-3)</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</si>
  <si>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</si>
  <si>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</si>
  <si>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</si>
  <si>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</si>
  <si>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</si>
  <si>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</si>
  <si>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香川県</t>
  </si>
  <si>
    <t>高松空港県営駐車場</t>
  </si>
  <si>
    <t>法非適用</t>
  </si>
  <si>
    <t>駐車場整備事業</t>
  </si>
  <si>
    <t>-</t>
  </si>
  <si>
    <t>Ａ３Ｂ２</t>
  </si>
  <si>
    <t>非設置</t>
  </si>
  <si>
    <t>該当数値なし</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</si>
  <si>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</si>
  <si>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</si>
  <si>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</si>
  <si>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</si>
  <si>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</si>
  <si>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</si>
  <si>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</si>
  <si>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</si>
  <si>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</si>
  <si>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</si>
  <si>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⑪稼働率は、平成30年度まで50%～60%で推移していたところ、令和元年度は10%台に低下、令和４年度は令和元年度の水準にまで回復しており、令和５年度においても引き続き改善傾向が見られ、前年度を上回った。
　なお、平成30年度から令和元年度にかけての減少要因は、当駐車場を利用していた定期利用者（空港関係者）がすべて、新設された従業員駐車場へ移動したことにあると考えられる。</t>
    <rPh sb="44" eb="46">
      <t>テイカ</t>
    </rPh>
    <rPh sb="47" eb="49">
      <t>レイワ</t>
    </rPh>
    <rPh sb="50" eb="52">
      <t>ネンド</t>
    </rPh>
    <rPh sb="53" eb="58">
      <t>レイワガンネンド</t>
    </rPh>
    <rPh sb="59" eb="61">
      <t>スイジュン</t>
    </rPh>
    <rPh sb="64" eb="66">
      <t>カイフク</t>
    </rPh>
    <rPh sb="71" eb="73">
      <t>レイワ</t>
    </rPh>
    <rPh sb="74" eb="76">
      <t>ネンド</t>
    </rPh>
    <rPh sb="81" eb="82">
      <t>ヒ</t>
    </rPh>
    <rPh sb="83" eb="84">
      <t>ツヅ</t>
    </rPh>
    <rPh sb="85" eb="89">
      <t>カイゼンケイコウ</t>
    </rPh>
    <rPh sb="90" eb="91">
      <t>ミ</t>
    </rPh>
    <rPh sb="94" eb="97">
      <t>ゼンネンド</t>
    </rPh>
    <rPh sb="98" eb="100">
      <t>ウワマワ</t>
    </rPh>
    <phoneticPr fontId="5"/>
  </si>
  <si>
    <t xml:space="preserve"> 令和５年度については、年度を通じて営業休止等の料金収入減少の要因となる事情はなく、⑩企業債残高対料金収入比率が令和元年度の水準に近いところまで改善している。</t>
    <rPh sb="1" eb="3">
      <t>レイワ</t>
    </rPh>
    <rPh sb="4" eb="6">
      <t>ネンド</t>
    </rPh>
    <rPh sb="12" eb="14">
      <t>ネンド</t>
    </rPh>
    <rPh sb="15" eb="16">
      <t>ツウ</t>
    </rPh>
    <rPh sb="18" eb="23">
      <t>エイギョウキュウシトウ</t>
    </rPh>
    <rPh sb="24" eb="30">
      <t>リョウキンシュウニュウゲンショウ</t>
    </rPh>
    <rPh sb="31" eb="33">
      <t>ヨウイン</t>
    </rPh>
    <rPh sb="36" eb="38">
      <t>ジジョウ</t>
    </rPh>
    <rPh sb="56" eb="58">
      <t>レイカズ</t>
    </rPh>
    <rPh sb="58" eb="61">
      <t>ガンネンド</t>
    </rPh>
    <rPh sb="62" eb="64">
      <t>スイジュン</t>
    </rPh>
    <rPh sb="65" eb="66">
      <t>チカ</t>
    </rPh>
    <rPh sb="72" eb="74">
      <t>カイゼン</t>
    </rPh>
    <phoneticPr fontId="5"/>
  </si>
  <si>
    <t>　隣接する高松空港の航空便数が、新型コロナウイルス感染拡大前の水準程度にまで回復したことで、①収益的収支比率が令和４年度を上回り、２年連続で単年度収支が黒字となった。また、④売上高ＧＯＰ比率、及び⑤ＥＢＩＴＤＡの各指標についても前年度を上回っている。</t>
    <rPh sb="1" eb="3">
      <t>リンセツ</t>
    </rPh>
    <rPh sb="5" eb="9">
      <t>タカマツクウコウ</t>
    </rPh>
    <rPh sb="10" eb="14">
      <t>コウクウビンスウ</t>
    </rPh>
    <rPh sb="16" eb="18">
      <t>シンガタ</t>
    </rPh>
    <rPh sb="31" eb="33">
      <t>スイジュン</t>
    </rPh>
    <rPh sb="33" eb="35">
      <t>テイド</t>
    </rPh>
    <rPh sb="38" eb="40">
      <t>カイフク</t>
    </rPh>
    <rPh sb="55" eb="57">
      <t>レイワ</t>
    </rPh>
    <rPh sb="58" eb="60">
      <t>ネンド</t>
    </rPh>
    <rPh sb="66" eb="69">
      <t>ネンレンゾク</t>
    </rPh>
    <rPh sb="76" eb="78">
      <t>クロジ</t>
    </rPh>
    <rPh sb="96" eb="97">
      <t>オヨ</t>
    </rPh>
    <phoneticPr fontId="5"/>
  </si>
  <si>
    <t xml:space="preserve"> 当駐車場は、高松空港駐車場の慢性的な混雑の解消、利用者の利便性向上を目的として空港隣接地に設立されたものであり、稼働率や営業収益及び各種指標については、高松空港利用者の増減の影響を受けやすい特性にある。
　平成30年度からは指定管理者制度（利用料金制）に移行している。
　当該年度における各種指標については、対前年度比でいずれも改善しており、新型コロナウイルス感染拡大による航空需要の減退に伴う負の影響が緩和されつつあることを示しているものと考えられ、令和６年度以降の高松空港の航空便数の増加等を考慮すれば、今後も改善傾向で推移するものと思われる。</t>
    <rPh sb="155" eb="159">
      <t>タイゼンネンド</t>
    </rPh>
    <rPh sb="159" eb="160">
      <t>ヒ</t>
    </rPh>
    <rPh sb="165" eb="167">
      <t>カイゼン</t>
    </rPh>
    <rPh sb="196" eb="197">
      <t>トモナ</t>
    </rPh>
    <rPh sb="198" eb="199">
      <t>フ</t>
    </rPh>
    <rPh sb="200" eb="202">
      <t>エイキョウ</t>
    </rPh>
    <rPh sb="203" eb="205">
      <t>カンワ</t>
    </rPh>
    <rPh sb="214" eb="215">
      <t>シメ</t>
    </rPh>
    <rPh sb="222" eb="223">
      <t>カンガ</t>
    </rPh>
    <rPh sb="227" eb="229">
      <t>レイワ</t>
    </rPh>
    <rPh sb="230" eb="234">
      <t>ネンドイコウ</t>
    </rPh>
    <rPh sb="235" eb="239">
      <t>タカマツクウコウ</t>
    </rPh>
    <rPh sb="240" eb="244">
      <t>コウクウビンスウ</t>
    </rPh>
    <rPh sb="245" eb="247">
      <t>ゾウカ</t>
    </rPh>
    <rPh sb="247" eb="248">
      <t>トウ</t>
    </rPh>
    <rPh sb="249" eb="251">
      <t>コウリョ</t>
    </rPh>
    <rPh sb="255" eb="257">
      <t>コンゴ</t>
    </rPh>
    <rPh sb="258" eb="262">
      <t>カイゼンケイコウ</t>
    </rPh>
    <rPh sb="263" eb="265">
      <t>スイイ</t>
    </rPh>
    <rPh sb="270" eb="271">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</si>
</sst>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73.900000000000006</c:v>
                </c:pt>
                <c:pt idx="1">
                  <c:v>1.3</c:v>
                </c:pt>
                <c:pt idx="2">
                  <c:v>5.3</c:v>
                </c:pt>
                <c:pt idx="3">
                  <c:v>108.5</c:v>
                </c:pt>
                <c:pt idx="4">
                  <c:v>109.4</c:v>
                </c:pt>
              </c:numCache>
            </c:numRef>
          </c:val>
          <c:extLst>
            <c:ext xmlns:c16="http://schemas.microsoft.com/office/drawing/2014/chart" uri="{C3380CC4-5D6E-409C-BE32-E72D297353CC}">
              <c16:uniqueId val="{00000000-48AB-4514-AF13-204F2192902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48AB-4514-AF13-204F2192902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727</c:v>
                </c:pt>
                <c:pt idx="1">
                  <c:v>56392.9</c:v>
                </c:pt>
                <c:pt idx="2">
                  <c:v>1138.4000000000001</c:v>
                </c:pt>
                <c:pt idx="3">
                  <c:v>1054.9000000000001</c:v>
                </c:pt>
                <c:pt idx="4">
                  <c:v>955.4</c:v>
                </c:pt>
              </c:numCache>
            </c:numRef>
          </c:val>
          <c:extLst>
            <c:ext xmlns:c16="http://schemas.microsoft.com/office/drawing/2014/chart" uri="{C3380CC4-5D6E-409C-BE32-E72D297353CC}">
              <c16:uniqueId val="{00000000-2431-4EB7-9E97-00A3585DE4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2431-4EB7-9E97-00A3585DE4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D12-4020-862B-8930BC4736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D12-4020-862B-8930BC4736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15C-46F3-BDCB-8CF01BE805F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15C-46F3-BDCB-8CF01BE805F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54-48E5-B8F1-5259F1F8347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C954-48E5-B8F1-5259F1F8347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751-40B5-A490-72A95C8C6D0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E751-40B5-A490-72A95C8C6D0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c:v>
                </c:pt>
                <c:pt idx="1">
                  <c:v>0.7</c:v>
                </c:pt>
                <c:pt idx="2">
                  <c:v>0.7</c:v>
                </c:pt>
                <c:pt idx="3">
                  <c:v>10</c:v>
                </c:pt>
                <c:pt idx="4">
                  <c:v>19.3</c:v>
                </c:pt>
              </c:numCache>
            </c:numRef>
          </c:val>
          <c:extLst>
            <c:ext xmlns:c16="http://schemas.microsoft.com/office/drawing/2014/chart" uri="{C3380CC4-5D6E-409C-BE32-E72D297353CC}">
              <c16:uniqueId val="{00000000-EC9A-4E2E-9FA4-7E30AE78A44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EC9A-4E2E-9FA4-7E30AE78A44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21.3</c:v>
                </c:pt>
                <c:pt idx="1">
                  <c:v>-3371.4</c:v>
                </c:pt>
                <c:pt idx="2">
                  <c:v>-736.1</c:v>
                </c:pt>
                <c:pt idx="3">
                  <c:v>52.5</c:v>
                </c:pt>
                <c:pt idx="4">
                  <c:v>52.9</c:v>
                </c:pt>
              </c:numCache>
            </c:numRef>
          </c:val>
          <c:extLst>
            <c:ext xmlns:c16="http://schemas.microsoft.com/office/drawing/2014/chart" uri="{C3380CC4-5D6E-409C-BE32-E72D297353CC}">
              <c16:uniqueId val="{00000000-2A35-414C-814C-D0168D3A921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2A35-414C-814C-D0168D3A921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1824</c:v>
                </c:pt>
                <c:pt idx="1">
                  <c:v>-3776</c:v>
                </c:pt>
                <c:pt idx="2">
                  <c:v>-3423</c:v>
                </c:pt>
                <c:pt idx="3">
                  <c:v>5703</c:v>
                </c:pt>
                <c:pt idx="4">
                  <c:v>5800</c:v>
                </c:pt>
              </c:numCache>
            </c:numRef>
          </c:val>
          <c:extLst>
            <c:ext xmlns:c16="http://schemas.microsoft.com/office/drawing/2014/chart" uri="{C3380CC4-5D6E-409C-BE32-E72D297353CC}">
              <c16:uniqueId val="{00000000-285E-4E71-B0D3-113D0FCF21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285E-4E71-B0D3-113D0FCF217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K41" zoomScaleNormal="100" zoomScaleSheetLayoutView="70" workbookViewId="0">
      <selection activeCell="IJ47" sqref="IJ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香川県　高松空港県営駐車場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6128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150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150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73.900000000000006</v>
      </c>
      <c r="V31" s="113"/>
      <c r="W31" s="113"/>
      <c r="X31" s="113"/>
      <c r="Y31" s="113"/>
      <c r="Z31" s="113"/>
      <c r="AA31" s="113"/>
      <c r="AB31" s="113"/>
      <c r="AC31" s="113"/>
      <c r="AD31" s="113"/>
      <c r="AE31" s="113"/>
      <c r="AF31" s="113"/>
      <c r="AG31" s="113"/>
      <c r="AH31" s="113"/>
      <c r="AI31" s="113"/>
      <c r="AJ31" s="113"/>
      <c r="AK31" s="113"/>
      <c r="AL31" s="113"/>
      <c r="AM31" s="113"/>
      <c r="AN31" s="113">
        <f>データ!Z7</f>
        <v>1.3</v>
      </c>
      <c r="AO31" s="113"/>
      <c r="AP31" s="113"/>
      <c r="AQ31" s="113"/>
      <c r="AR31" s="113"/>
      <c r="AS31" s="113"/>
      <c r="AT31" s="113"/>
      <c r="AU31" s="113"/>
      <c r="AV31" s="113"/>
      <c r="AW31" s="113"/>
      <c r="AX31" s="113"/>
      <c r="AY31" s="113"/>
      <c r="AZ31" s="113"/>
      <c r="BA31" s="113"/>
      <c r="BB31" s="113"/>
      <c r="BC31" s="113"/>
      <c r="BD31" s="113"/>
      <c r="BE31" s="113"/>
      <c r="BF31" s="113"/>
      <c r="BG31" s="113">
        <f>データ!AA7</f>
        <v>5.3</v>
      </c>
      <c r="BH31" s="113"/>
      <c r="BI31" s="113"/>
      <c r="BJ31" s="113"/>
      <c r="BK31" s="113"/>
      <c r="BL31" s="113"/>
      <c r="BM31" s="113"/>
      <c r="BN31" s="113"/>
      <c r="BO31" s="113"/>
      <c r="BP31" s="113"/>
      <c r="BQ31" s="113"/>
      <c r="BR31" s="113"/>
      <c r="BS31" s="113"/>
      <c r="BT31" s="113"/>
      <c r="BU31" s="113"/>
      <c r="BV31" s="113"/>
      <c r="BW31" s="113"/>
      <c r="BX31" s="113"/>
      <c r="BY31" s="113"/>
      <c r="BZ31" s="113">
        <f>データ!AB7</f>
        <v>108.5</v>
      </c>
      <c r="CA31" s="113"/>
      <c r="CB31" s="113"/>
      <c r="CC31" s="113"/>
      <c r="CD31" s="113"/>
      <c r="CE31" s="113"/>
      <c r="CF31" s="113"/>
      <c r="CG31" s="113"/>
      <c r="CH31" s="113"/>
      <c r="CI31" s="113"/>
      <c r="CJ31" s="113"/>
      <c r="CK31" s="113"/>
      <c r="CL31" s="113"/>
      <c r="CM31" s="113"/>
      <c r="CN31" s="113"/>
      <c r="CO31" s="113"/>
      <c r="CP31" s="113"/>
      <c r="CQ31" s="113"/>
      <c r="CR31" s="113"/>
      <c r="CS31" s="113">
        <f>データ!AC7</f>
        <v>109.4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v>
      </c>
      <c r="JD31" s="115"/>
      <c r="JE31" s="115"/>
      <c r="JF31" s="115"/>
      <c r="JG31" s="115"/>
      <c r="JH31" s="115"/>
      <c r="JI31" s="115"/>
      <c r="JJ31" s="115"/>
      <c r="JK31" s="115"/>
      <c r="JL31" s="115"/>
      <c r="JM31" s="115"/>
      <c r="JN31" s="115"/>
      <c r="JO31" s="115"/>
      <c r="JP31" s="115"/>
      <c r="JQ31" s="115"/>
      <c r="JR31" s="115"/>
      <c r="JS31" s="115"/>
      <c r="JT31" s="115"/>
      <c r="JU31" s="116"/>
      <c r="JV31" s="114">
        <f>データ!DL7</f>
        <v>0.7</v>
      </c>
      <c r="JW31" s="115"/>
      <c r="JX31" s="115"/>
      <c r="JY31" s="115"/>
      <c r="JZ31" s="115"/>
      <c r="KA31" s="115"/>
      <c r="KB31" s="115"/>
      <c r="KC31" s="115"/>
      <c r="KD31" s="115"/>
      <c r="KE31" s="115"/>
      <c r="KF31" s="115"/>
      <c r="KG31" s="115"/>
      <c r="KH31" s="115"/>
      <c r="KI31" s="115"/>
      <c r="KJ31" s="115"/>
      <c r="KK31" s="115"/>
      <c r="KL31" s="115"/>
      <c r="KM31" s="115"/>
      <c r="KN31" s="116"/>
      <c r="KO31" s="114">
        <f>データ!DM7</f>
        <v>0.7</v>
      </c>
      <c r="KP31" s="115"/>
      <c r="KQ31" s="115"/>
      <c r="KR31" s="115"/>
      <c r="KS31" s="115"/>
      <c r="KT31" s="115"/>
      <c r="KU31" s="115"/>
      <c r="KV31" s="115"/>
      <c r="KW31" s="115"/>
      <c r="KX31" s="115"/>
      <c r="KY31" s="115"/>
      <c r="KZ31" s="115"/>
      <c r="LA31" s="115"/>
      <c r="LB31" s="115"/>
      <c r="LC31" s="115"/>
      <c r="LD31" s="115"/>
      <c r="LE31" s="115"/>
      <c r="LF31" s="115"/>
      <c r="LG31" s="116"/>
      <c r="LH31" s="114">
        <f>データ!DN7</f>
        <v>10</v>
      </c>
      <c r="LI31" s="115"/>
      <c r="LJ31" s="115"/>
      <c r="LK31" s="115"/>
      <c r="LL31" s="115"/>
      <c r="LM31" s="115"/>
      <c r="LN31" s="115"/>
      <c r="LO31" s="115"/>
      <c r="LP31" s="115"/>
      <c r="LQ31" s="115"/>
      <c r="LR31" s="115"/>
      <c r="LS31" s="115"/>
      <c r="LT31" s="115"/>
      <c r="LU31" s="115"/>
      <c r="LV31" s="115"/>
      <c r="LW31" s="115"/>
      <c r="LX31" s="115"/>
      <c r="LY31" s="115"/>
      <c r="LZ31" s="116"/>
      <c r="MA31" s="114">
        <f>データ!DO7</f>
        <v>19.3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1736.5</v>
      </c>
      <c r="V32" s="113"/>
      <c r="W32" s="113"/>
      <c r="X32" s="113"/>
      <c r="Y32" s="113"/>
      <c r="Z32" s="113"/>
      <c r="AA32" s="113"/>
      <c r="AB32" s="113"/>
      <c r="AC32" s="113"/>
      <c r="AD32" s="113"/>
      <c r="AE32" s="113"/>
      <c r="AF32" s="113"/>
      <c r="AG32" s="113"/>
      <c r="AH32" s="113"/>
      <c r="AI32" s="113"/>
      <c r="AJ32" s="113"/>
      <c r="AK32" s="113"/>
      <c r="AL32" s="113"/>
      <c r="AM32" s="113"/>
      <c r="AN32" s="113">
        <f>データ!AE7</f>
        <v>3200.8</v>
      </c>
      <c r="AO32" s="113"/>
      <c r="AP32" s="113"/>
      <c r="AQ32" s="113"/>
      <c r="AR32" s="113"/>
      <c r="AS32" s="113"/>
      <c r="AT32" s="113"/>
      <c r="AU32" s="113"/>
      <c r="AV32" s="113"/>
      <c r="AW32" s="113"/>
      <c r="AX32" s="113"/>
      <c r="AY32" s="113"/>
      <c r="AZ32" s="113"/>
      <c r="BA32" s="113"/>
      <c r="BB32" s="113"/>
      <c r="BC32" s="113"/>
      <c r="BD32" s="113"/>
      <c r="BE32" s="113"/>
      <c r="BF32" s="113"/>
      <c r="BG32" s="113">
        <f>データ!AF7</f>
        <v>274.39999999999998</v>
      </c>
      <c r="BH32" s="113"/>
      <c r="BI32" s="113"/>
      <c r="BJ32" s="113"/>
      <c r="BK32" s="113"/>
      <c r="BL32" s="113"/>
      <c r="BM32" s="113"/>
      <c r="BN32" s="113"/>
      <c r="BO32" s="113"/>
      <c r="BP32" s="113"/>
      <c r="BQ32" s="113"/>
      <c r="BR32" s="113"/>
      <c r="BS32" s="113"/>
      <c r="BT32" s="113"/>
      <c r="BU32" s="113"/>
      <c r="BV32" s="113"/>
      <c r="BW32" s="113"/>
      <c r="BX32" s="113"/>
      <c r="BY32" s="113"/>
      <c r="BZ32" s="113">
        <f>データ!AG7</f>
        <v>972.8</v>
      </c>
      <c r="CA32" s="113"/>
      <c r="CB32" s="113"/>
      <c r="CC32" s="113"/>
      <c r="CD32" s="113"/>
      <c r="CE32" s="113"/>
      <c r="CF32" s="113"/>
      <c r="CG32" s="113"/>
      <c r="CH32" s="113"/>
      <c r="CI32" s="113"/>
      <c r="CJ32" s="113"/>
      <c r="CK32" s="113"/>
      <c r="CL32" s="113"/>
      <c r="CM32" s="113"/>
      <c r="CN32" s="113"/>
      <c r="CO32" s="113"/>
      <c r="CP32" s="113"/>
      <c r="CQ32" s="113"/>
      <c r="CR32" s="113"/>
      <c r="CS32" s="113">
        <f>データ!AH7</f>
        <v>2703.2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1.3</v>
      </c>
      <c r="EM32" s="113"/>
      <c r="EN32" s="113"/>
      <c r="EO32" s="113"/>
      <c r="EP32" s="113"/>
      <c r="EQ32" s="113"/>
      <c r="ER32" s="113"/>
      <c r="ES32" s="113"/>
      <c r="ET32" s="113"/>
      <c r="EU32" s="113"/>
      <c r="EV32" s="113"/>
      <c r="EW32" s="113"/>
      <c r="EX32" s="113"/>
      <c r="EY32" s="113"/>
      <c r="EZ32" s="113"/>
      <c r="FA32" s="113"/>
      <c r="FB32" s="113"/>
      <c r="FC32" s="113"/>
      <c r="FD32" s="113"/>
      <c r="FE32" s="113">
        <f>データ!AP7</f>
        <v>4.8</v>
      </c>
      <c r="FF32" s="113"/>
      <c r="FG32" s="113"/>
      <c r="FH32" s="113"/>
      <c r="FI32" s="113"/>
      <c r="FJ32" s="113"/>
      <c r="FK32" s="113"/>
      <c r="FL32" s="113"/>
      <c r="FM32" s="113"/>
      <c r="FN32" s="113"/>
      <c r="FO32" s="113"/>
      <c r="FP32" s="113"/>
      <c r="FQ32" s="113"/>
      <c r="FR32" s="113"/>
      <c r="FS32" s="113"/>
      <c r="FT32" s="113"/>
      <c r="FU32" s="113"/>
      <c r="FV32" s="113"/>
      <c r="FW32" s="113"/>
      <c r="FX32" s="113">
        <f>データ!AQ7</f>
        <v>3.3</v>
      </c>
      <c r="FY32" s="113"/>
      <c r="FZ32" s="113"/>
      <c r="GA32" s="113"/>
      <c r="GB32" s="113"/>
      <c r="GC32" s="113"/>
      <c r="GD32" s="113"/>
      <c r="GE32" s="113"/>
      <c r="GF32" s="113"/>
      <c r="GG32" s="113"/>
      <c r="GH32" s="113"/>
      <c r="GI32" s="113"/>
      <c r="GJ32" s="113"/>
      <c r="GK32" s="113"/>
      <c r="GL32" s="113"/>
      <c r="GM32" s="113"/>
      <c r="GN32" s="113"/>
      <c r="GO32" s="113"/>
      <c r="GP32" s="113"/>
      <c r="GQ32" s="113">
        <f>データ!AR7</f>
        <v>1.6</v>
      </c>
      <c r="GR32" s="113"/>
      <c r="GS32" s="113"/>
      <c r="GT32" s="113"/>
      <c r="GU32" s="113"/>
      <c r="GV32" s="113"/>
      <c r="GW32" s="113"/>
      <c r="GX32" s="113"/>
      <c r="GY32" s="113"/>
      <c r="GZ32" s="113"/>
      <c r="HA32" s="113"/>
      <c r="HB32" s="113"/>
      <c r="HC32" s="113"/>
      <c r="HD32" s="113"/>
      <c r="HE32" s="113"/>
      <c r="HF32" s="113"/>
      <c r="HG32" s="113"/>
      <c r="HH32" s="113"/>
      <c r="HI32" s="113"/>
      <c r="HJ32" s="113">
        <f>データ!AS7</f>
        <v>1.5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159.6</v>
      </c>
      <c r="JD32" s="115"/>
      <c r="JE32" s="115"/>
      <c r="JF32" s="115"/>
      <c r="JG32" s="115"/>
      <c r="JH32" s="115"/>
      <c r="JI32" s="115"/>
      <c r="JJ32" s="115"/>
      <c r="JK32" s="115"/>
      <c r="JL32" s="115"/>
      <c r="JM32" s="115"/>
      <c r="JN32" s="115"/>
      <c r="JO32" s="115"/>
      <c r="JP32" s="115"/>
      <c r="JQ32" s="115"/>
      <c r="JR32" s="115"/>
      <c r="JS32" s="115"/>
      <c r="JT32" s="115"/>
      <c r="JU32" s="116"/>
      <c r="JV32" s="114">
        <f>データ!DQ7</f>
        <v>128.5</v>
      </c>
      <c r="JW32" s="115"/>
      <c r="JX32" s="115"/>
      <c r="JY32" s="115"/>
      <c r="JZ32" s="115"/>
      <c r="KA32" s="115"/>
      <c r="KB32" s="115"/>
      <c r="KC32" s="115"/>
      <c r="KD32" s="115"/>
      <c r="KE32" s="115"/>
      <c r="KF32" s="115"/>
      <c r="KG32" s="115"/>
      <c r="KH32" s="115"/>
      <c r="KI32" s="115"/>
      <c r="KJ32" s="115"/>
      <c r="KK32" s="115"/>
      <c r="KL32" s="115"/>
      <c r="KM32" s="115"/>
      <c r="KN32" s="116"/>
      <c r="KO32" s="114">
        <f>データ!DR7</f>
        <v>138.1</v>
      </c>
      <c r="KP32" s="115"/>
      <c r="KQ32" s="115"/>
      <c r="KR32" s="115"/>
      <c r="KS32" s="115"/>
      <c r="KT32" s="115"/>
      <c r="KU32" s="115"/>
      <c r="KV32" s="115"/>
      <c r="KW32" s="115"/>
      <c r="KX32" s="115"/>
      <c r="KY32" s="115"/>
      <c r="KZ32" s="115"/>
      <c r="LA32" s="115"/>
      <c r="LB32" s="115"/>
      <c r="LC32" s="115"/>
      <c r="LD32" s="115"/>
      <c r="LE32" s="115"/>
      <c r="LF32" s="115"/>
      <c r="LG32" s="116"/>
      <c r="LH32" s="114">
        <f>データ!DS7</f>
        <v>152.4</v>
      </c>
      <c r="LI32" s="115"/>
      <c r="LJ32" s="115"/>
      <c r="LK32" s="115"/>
      <c r="LL32" s="115"/>
      <c r="LM32" s="115"/>
      <c r="LN32" s="115"/>
      <c r="LO32" s="115"/>
      <c r="LP32" s="115"/>
      <c r="LQ32" s="115"/>
      <c r="LR32" s="115"/>
      <c r="LS32" s="115"/>
      <c r="LT32" s="115"/>
      <c r="LU32" s="115"/>
      <c r="LV32" s="115"/>
      <c r="LW32" s="115"/>
      <c r="LX32" s="115"/>
      <c r="LY32" s="115"/>
      <c r="LZ32" s="116"/>
      <c r="MA32" s="114">
        <f>データ!DT7</f>
        <v>149.80000000000001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21.3</v>
      </c>
      <c r="EM52" s="113"/>
      <c r="EN52" s="113"/>
      <c r="EO52" s="113"/>
      <c r="EP52" s="113"/>
      <c r="EQ52" s="113"/>
      <c r="ER52" s="113"/>
      <c r="ES52" s="113"/>
      <c r="ET52" s="113"/>
      <c r="EU52" s="113"/>
      <c r="EV52" s="113"/>
      <c r="EW52" s="113"/>
      <c r="EX52" s="113"/>
      <c r="EY52" s="113"/>
      <c r="EZ52" s="113"/>
      <c r="FA52" s="113"/>
      <c r="FB52" s="113"/>
      <c r="FC52" s="113"/>
      <c r="FD52" s="113"/>
      <c r="FE52" s="113">
        <f>データ!BG7</f>
        <v>-3371.4</v>
      </c>
      <c r="FF52" s="113"/>
      <c r="FG52" s="113"/>
      <c r="FH52" s="113"/>
      <c r="FI52" s="113"/>
      <c r="FJ52" s="113"/>
      <c r="FK52" s="113"/>
      <c r="FL52" s="113"/>
      <c r="FM52" s="113"/>
      <c r="FN52" s="113"/>
      <c r="FO52" s="113"/>
      <c r="FP52" s="113"/>
      <c r="FQ52" s="113"/>
      <c r="FR52" s="113"/>
      <c r="FS52" s="113"/>
      <c r="FT52" s="113"/>
      <c r="FU52" s="113"/>
      <c r="FV52" s="113"/>
      <c r="FW52" s="113"/>
      <c r="FX52" s="113">
        <f>データ!BH7</f>
        <v>-736.1</v>
      </c>
      <c r="FY52" s="113"/>
      <c r="FZ52" s="113"/>
      <c r="GA52" s="113"/>
      <c r="GB52" s="113"/>
      <c r="GC52" s="113"/>
      <c r="GD52" s="113"/>
      <c r="GE52" s="113"/>
      <c r="GF52" s="113"/>
      <c r="GG52" s="113"/>
      <c r="GH52" s="113"/>
      <c r="GI52" s="113"/>
      <c r="GJ52" s="113"/>
      <c r="GK52" s="113"/>
      <c r="GL52" s="113"/>
      <c r="GM52" s="113"/>
      <c r="GN52" s="113"/>
      <c r="GO52" s="113"/>
      <c r="GP52" s="113"/>
      <c r="GQ52" s="113">
        <f>データ!BI7</f>
        <v>52.5</v>
      </c>
      <c r="GR52" s="113"/>
      <c r="GS52" s="113"/>
      <c r="GT52" s="113"/>
      <c r="GU52" s="113"/>
      <c r="GV52" s="113"/>
      <c r="GW52" s="113"/>
      <c r="GX52" s="113"/>
      <c r="GY52" s="113"/>
      <c r="GZ52" s="113"/>
      <c r="HA52" s="113"/>
      <c r="HB52" s="113"/>
      <c r="HC52" s="113"/>
      <c r="HD52" s="113"/>
      <c r="HE52" s="113"/>
      <c r="HF52" s="113"/>
      <c r="HG52" s="113"/>
      <c r="HH52" s="113"/>
      <c r="HI52" s="113"/>
      <c r="HJ52" s="113">
        <f>データ!BJ7</f>
        <v>52.9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1824</v>
      </c>
      <c r="JD52" s="120"/>
      <c r="JE52" s="120"/>
      <c r="JF52" s="120"/>
      <c r="JG52" s="120"/>
      <c r="JH52" s="120"/>
      <c r="JI52" s="120"/>
      <c r="JJ52" s="120"/>
      <c r="JK52" s="120"/>
      <c r="JL52" s="120"/>
      <c r="JM52" s="120"/>
      <c r="JN52" s="120"/>
      <c r="JO52" s="120"/>
      <c r="JP52" s="120"/>
      <c r="JQ52" s="120"/>
      <c r="JR52" s="120"/>
      <c r="JS52" s="120"/>
      <c r="JT52" s="120"/>
      <c r="JU52" s="120"/>
      <c r="JV52" s="120">
        <f>データ!BR7</f>
        <v>-3776</v>
      </c>
      <c r="JW52" s="120"/>
      <c r="JX52" s="120"/>
      <c r="JY52" s="120"/>
      <c r="JZ52" s="120"/>
      <c r="KA52" s="120"/>
      <c r="KB52" s="120"/>
      <c r="KC52" s="120"/>
      <c r="KD52" s="120"/>
      <c r="KE52" s="120"/>
      <c r="KF52" s="120"/>
      <c r="KG52" s="120"/>
      <c r="KH52" s="120"/>
      <c r="KI52" s="120"/>
      <c r="KJ52" s="120"/>
      <c r="KK52" s="120"/>
      <c r="KL52" s="120"/>
      <c r="KM52" s="120"/>
      <c r="KN52" s="120"/>
      <c r="KO52" s="120">
        <f>データ!BS7</f>
        <v>-3423</v>
      </c>
      <c r="KP52" s="120"/>
      <c r="KQ52" s="120"/>
      <c r="KR52" s="120"/>
      <c r="KS52" s="120"/>
      <c r="KT52" s="120"/>
      <c r="KU52" s="120"/>
      <c r="KV52" s="120"/>
      <c r="KW52" s="120"/>
      <c r="KX52" s="120"/>
      <c r="KY52" s="120"/>
      <c r="KZ52" s="120"/>
      <c r="LA52" s="120"/>
      <c r="LB52" s="120"/>
      <c r="LC52" s="120"/>
      <c r="LD52" s="120"/>
      <c r="LE52" s="120"/>
      <c r="LF52" s="120"/>
      <c r="LG52" s="120"/>
      <c r="LH52" s="120">
        <f>データ!BT7</f>
        <v>5703</v>
      </c>
      <c r="LI52" s="120"/>
      <c r="LJ52" s="120"/>
      <c r="LK52" s="120"/>
      <c r="LL52" s="120"/>
      <c r="LM52" s="120"/>
      <c r="LN52" s="120"/>
      <c r="LO52" s="120"/>
      <c r="LP52" s="120"/>
      <c r="LQ52" s="120"/>
      <c r="LR52" s="120"/>
      <c r="LS52" s="120"/>
      <c r="LT52" s="120"/>
      <c r="LU52" s="120"/>
      <c r="LV52" s="120"/>
      <c r="LW52" s="120"/>
      <c r="LX52" s="120"/>
      <c r="LY52" s="120"/>
      <c r="LZ52" s="120"/>
      <c r="MA52" s="120">
        <f>データ!BU7</f>
        <v>5800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28.9</v>
      </c>
      <c r="EM53" s="113"/>
      <c r="EN53" s="113"/>
      <c r="EO53" s="113"/>
      <c r="EP53" s="113"/>
      <c r="EQ53" s="113"/>
      <c r="ER53" s="113"/>
      <c r="ES53" s="113"/>
      <c r="ET53" s="113"/>
      <c r="EU53" s="113"/>
      <c r="EV53" s="113"/>
      <c r="EW53" s="113"/>
      <c r="EX53" s="113"/>
      <c r="EY53" s="113"/>
      <c r="EZ53" s="113"/>
      <c r="FA53" s="113"/>
      <c r="FB53" s="113"/>
      <c r="FC53" s="113"/>
      <c r="FD53" s="113"/>
      <c r="FE53" s="113">
        <f>データ!BL7</f>
        <v>-56.4</v>
      </c>
      <c r="FF53" s="113"/>
      <c r="FG53" s="113"/>
      <c r="FH53" s="113"/>
      <c r="FI53" s="113"/>
      <c r="FJ53" s="113"/>
      <c r="FK53" s="113"/>
      <c r="FL53" s="113"/>
      <c r="FM53" s="113"/>
      <c r="FN53" s="113"/>
      <c r="FO53" s="113"/>
      <c r="FP53" s="113"/>
      <c r="FQ53" s="113"/>
      <c r="FR53" s="113"/>
      <c r="FS53" s="113"/>
      <c r="FT53" s="113"/>
      <c r="FU53" s="113"/>
      <c r="FV53" s="113"/>
      <c r="FW53" s="113"/>
      <c r="FX53" s="113">
        <f>データ!BM7</f>
        <v>16.899999999999999</v>
      </c>
      <c r="FY53" s="113"/>
      <c r="FZ53" s="113"/>
      <c r="GA53" s="113"/>
      <c r="GB53" s="113"/>
      <c r="GC53" s="113"/>
      <c r="GD53" s="113"/>
      <c r="GE53" s="113"/>
      <c r="GF53" s="113"/>
      <c r="GG53" s="113"/>
      <c r="GH53" s="113"/>
      <c r="GI53" s="113"/>
      <c r="GJ53" s="113"/>
      <c r="GK53" s="113"/>
      <c r="GL53" s="113"/>
      <c r="GM53" s="113"/>
      <c r="GN53" s="113"/>
      <c r="GO53" s="113"/>
      <c r="GP53" s="113"/>
      <c r="GQ53" s="113">
        <f>データ!BN7</f>
        <v>26.4</v>
      </c>
      <c r="GR53" s="113"/>
      <c r="GS53" s="113"/>
      <c r="GT53" s="113"/>
      <c r="GU53" s="113"/>
      <c r="GV53" s="113"/>
      <c r="GW53" s="113"/>
      <c r="GX53" s="113"/>
      <c r="GY53" s="113"/>
      <c r="GZ53" s="113"/>
      <c r="HA53" s="113"/>
      <c r="HB53" s="113"/>
      <c r="HC53" s="113"/>
      <c r="HD53" s="113"/>
      <c r="HE53" s="113"/>
      <c r="HF53" s="113"/>
      <c r="HG53" s="113"/>
      <c r="HH53" s="113"/>
      <c r="HI53" s="113"/>
      <c r="HJ53" s="113">
        <f>データ!BO7</f>
        <v>-1.9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727</v>
      </c>
      <c r="KB77" s="115"/>
      <c r="KC77" s="115"/>
      <c r="KD77" s="115"/>
      <c r="KE77" s="115"/>
      <c r="KF77" s="115"/>
      <c r="KG77" s="115"/>
      <c r="KH77" s="115"/>
      <c r="KI77" s="115"/>
      <c r="KJ77" s="115"/>
      <c r="KK77" s="115"/>
      <c r="KL77" s="115"/>
      <c r="KM77" s="115"/>
      <c r="KN77" s="115"/>
      <c r="KO77" s="116"/>
      <c r="KP77" s="114">
        <f>データ!DA7</f>
        <v>56392.9</v>
      </c>
      <c r="KQ77" s="115"/>
      <c r="KR77" s="115"/>
      <c r="KS77" s="115"/>
      <c r="KT77" s="115"/>
      <c r="KU77" s="115"/>
      <c r="KV77" s="115"/>
      <c r="KW77" s="115"/>
      <c r="KX77" s="115"/>
      <c r="KY77" s="115"/>
      <c r="KZ77" s="115"/>
      <c r="LA77" s="115"/>
      <c r="LB77" s="115"/>
      <c r="LC77" s="115"/>
      <c r="LD77" s="116"/>
      <c r="LE77" s="114">
        <f>データ!DB7</f>
        <v>1138.4000000000001</v>
      </c>
      <c r="LF77" s="115"/>
      <c r="LG77" s="115"/>
      <c r="LH77" s="115"/>
      <c r="LI77" s="115"/>
      <c r="LJ77" s="115"/>
      <c r="LK77" s="115"/>
      <c r="LL77" s="115"/>
      <c r="LM77" s="115"/>
      <c r="LN77" s="115"/>
      <c r="LO77" s="115"/>
      <c r="LP77" s="115"/>
      <c r="LQ77" s="115"/>
      <c r="LR77" s="115"/>
      <c r="LS77" s="116"/>
      <c r="LT77" s="114">
        <f>データ!DC7</f>
        <v>1054.9000000000001</v>
      </c>
      <c r="LU77" s="115"/>
      <c r="LV77" s="115"/>
      <c r="LW77" s="115"/>
      <c r="LX77" s="115"/>
      <c r="LY77" s="115"/>
      <c r="LZ77" s="115"/>
      <c r="MA77" s="115"/>
      <c r="MB77" s="115"/>
      <c r="MC77" s="115"/>
      <c r="MD77" s="115"/>
      <c r="ME77" s="115"/>
      <c r="MF77" s="115"/>
      <c r="MG77" s="115"/>
      <c r="MH77" s="116"/>
      <c r="MI77" s="114">
        <f>データ!DD7</f>
        <v>955.4</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51.5</v>
      </c>
      <c r="KB78" s="115"/>
      <c r="KC78" s="115"/>
      <c r="KD78" s="115"/>
      <c r="KE78" s="115"/>
      <c r="KF78" s="115"/>
      <c r="KG78" s="115"/>
      <c r="KH78" s="115"/>
      <c r="KI78" s="115"/>
      <c r="KJ78" s="115"/>
      <c r="KK78" s="115"/>
      <c r="KL78" s="115"/>
      <c r="KM78" s="115"/>
      <c r="KN78" s="115"/>
      <c r="KO78" s="116"/>
      <c r="KP78" s="114">
        <f>データ!DF7</f>
        <v>764.6</v>
      </c>
      <c r="KQ78" s="115"/>
      <c r="KR78" s="115"/>
      <c r="KS78" s="115"/>
      <c r="KT78" s="115"/>
      <c r="KU78" s="115"/>
      <c r="KV78" s="115"/>
      <c r="KW78" s="115"/>
      <c r="KX78" s="115"/>
      <c r="KY78" s="115"/>
      <c r="KZ78" s="115"/>
      <c r="LA78" s="115"/>
      <c r="LB78" s="115"/>
      <c r="LC78" s="115"/>
      <c r="LD78" s="116"/>
      <c r="LE78" s="114">
        <f>データ!DG7</f>
        <v>72.599999999999994</v>
      </c>
      <c r="LF78" s="115"/>
      <c r="LG78" s="115"/>
      <c r="LH78" s="115"/>
      <c r="LI78" s="115"/>
      <c r="LJ78" s="115"/>
      <c r="LK78" s="115"/>
      <c r="LL78" s="115"/>
      <c r="LM78" s="115"/>
      <c r="LN78" s="115"/>
      <c r="LO78" s="115"/>
      <c r="LP78" s="115"/>
      <c r="LQ78" s="115"/>
      <c r="LR78" s="115"/>
      <c r="LS78" s="116"/>
      <c r="LT78" s="114">
        <f>データ!DH7</f>
        <v>50.4</v>
      </c>
      <c r="LU78" s="115"/>
      <c r="LV78" s="115"/>
      <c r="LW78" s="115"/>
      <c r="LX78" s="115"/>
      <c r="LY78" s="115"/>
      <c r="LZ78" s="115"/>
      <c r="MA78" s="115"/>
      <c r="MB78" s="115"/>
      <c r="MC78" s="115"/>
      <c r="MD78" s="115"/>
      <c r="ME78" s="115"/>
      <c r="MF78" s="115"/>
      <c r="MG78" s="115"/>
      <c r="MH78" s="116"/>
      <c r="MI78" s="114">
        <f>データ!DI7</f>
        <v>32.799999999999997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SAJZ27lzcsrdG5bFHvXnCKcTnhq+K31H++/4FMbeH/a0OSoe6zrHIMCHOTodVHdVIQUXFQMi9xwxnVlUVgjj4g==" saltValue="c0IDgNZzdNWZXGujyjM25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90</v>
      </c>
      <c r="AW5" s="47" t="s">
        <v>91</v>
      </c>
      <c r="AX5" s="47" t="s">
        <v>92</v>
      </c>
      <c r="AY5" s="47" t="s">
        <v>104</v>
      </c>
      <c r="AZ5" s="47" t="s">
        <v>94</v>
      </c>
      <c r="BA5" s="47" t="s">
        <v>95</v>
      </c>
      <c r="BB5" s="47" t="s">
        <v>96</v>
      </c>
      <c r="BC5" s="47" t="s">
        <v>97</v>
      </c>
      <c r="BD5" s="47" t="s">
        <v>98</v>
      </c>
      <c r="BE5" s="47" t="s">
        <v>99</v>
      </c>
      <c r="BF5" s="47" t="s">
        <v>89</v>
      </c>
      <c r="BG5" s="47" t="s">
        <v>105</v>
      </c>
      <c r="BH5" s="47" t="s">
        <v>102</v>
      </c>
      <c r="BI5" s="47" t="s">
        <v>106</v>
      </c>
      <c r="BJ5" s="47" t="s">
        <v>93</v>
      </c>
      <c r="BK5" s="47" t="s">
        <v>94</v>
      </c>
      <c r="BL5" s="47" t="s">
        <v>95</v>
      </c>
      <c r="BM5" s="47" t="s">
        <v>96</v>
      </c>
      <c r="BN5" s="47" t="s">
        <v>97</v>
      </c>
      <c r="BO5" s="47" t="s">
        <v>98</v>
      </c>
      <c r="BP5" s="47" t="s">
        <v>99</v>
      </c>
      <c r="BQ5" s="47" t="s">
        <v>89</v>
      </c>
      <c r="BR5" s="47" t="s">
        <v>90</v>
      </c>
      <c r="BS5" s="47" t="s">
        <v>91</v>
      </c>
      <c r="BT5" s="47" t="s">
        <v>106</v>
      </c>
      <c r="BU5" s="47" t="s">
        <v>104</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103</v>
      </c>
      <c r="CP5" s="47" t="s">
        <v>90</v>
      </c>
      <c r="CQ5" s="47" t="s">
        <v>102</v>
      </c>
      <c r="CR5" s="47" t="s">
        <v>92</v>
      </c>
      <c r="CS5" s="47" t="s">
        <v>104</v>
      </c>
      <c r="CT5" s="47" t="s">
        <v>94</v>
      </c>
      <c r="CU5" s="47" t="s">
        <v>95</v>
      </c>
      <c r="CV5" s="47" t="s">
        <v>96</v>
      </c>
      <c r="CW5" s="47" t="s">
        <v>97</v>
      </c>
      <c r="CX5" s="47" t="s">
        <v>98</v>
      </c>
      <c r="CY5" s="47" t="s">
        <v>99</v>
      </c>
      <c r="CZ5" s="47" t="s">
        <v>103</v>
      </c>
      <c r="DA5" s="47" t="s">
        <v>90</v>
      </c>
      <c r="DB5" s="47" t="s">
        <v>91</v>
      </c>
      <c r="DC5" s="47" t="s">
        <v>107</v>
      </c>
      <c r="DD5" s="47" t="s">
        <v>104</v>
      </c>
      <c r="DE5" s="47" t="s">
        <v>94</v>
      </c>
      <c r="DF5" s="47" t="s">
        <v>95</v>
      </c>
      <c r="DG5" s="47" t="s">
        <v>96</v>
      </c>
      <c r="DH5" s="47" t="s">
        <v>97</v>
      </c>
      <c r="DI5" s="47" t="s">
        <v>98</v>
      </c>
      <c r="DJ5" s="47" t="s">
        <v>35</v>
      </c>
      <c r="DK5" s="47" t="s">
        <v>89</v>
      </c>
      <c r="DL5" s="47" t="s">
        <v>101</v>
      </c>
      <c r="DM5" s="47" t="s">
        <v>91</v>
      </c>
      <c r="DN5" s="47" t="s">
        <v>92</v>
      </c>
      <c r="DO5" s="47" t="s">
        <v>104</v>
      </c>
      <c r="DP5" s="47" t="s">
        <v>94</v>
      </c>
      <c r="DQ5" s="47" t="s">
        <v>95</v>
      </c>
      <c r="DR5" s="47" t="s">
        <v>96</v>
      </c>
      <c r="DS5" s="47" t="s">
        <v>97</v>
      </c>
      <c r="DT5" s="47" t="s">
        <v>98</v>
      </c>
      <c r="DU5" s="47" t="s">
        <v>99</v>
      </c>
    </row>
    <row r="6" spans="1:125" s="54" customFormat="1" x14ac:dyDescent="0.2">
      <c r="A6" s="37" t="s">
        <v>108</v>
      </c>
      <c r="B6" s="48">
        <f>B8</f>
        <v>2023</v>
      </c>
      <c r="C6" s="48">
        <f t="shared" ref="C6:X6" si="1">C8</f>
        <v>370002</v>
      </c>
      <c r="D6" s="48">
        <f t="shared" si="1"/>
        <v>47</v>
      </c>
      <c r="E6" s="48">
        <f t="shared" si="1"/>
        <v>14</v>
      </c>
      <c r="F6" s="48">
        <f t="shared" si="1"/>
        <v>0</v>
      </c>
      <c r="G6" s="48">
        <f t="shared" si="1"/>
        <v>4</v>
      </c>
      <c r="H6" s="48" t="str">
        <f>SUBSTITUTE(H8,"　","")</f>
        <v>香川県</v>
      </c>
      <c r="I6" s="48" t="str">
        <f t="shared" si="1"/>
        <v>高松空港県営駐車場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9</v>
      </c>
      <c r="S6" s="50" t="str">
        <f t="shared" si="1"/>
        <v>公共施設</v>
      </c>
      <c r="T6" s="50" t="str">
        <f t="shared" si="1"/>
        <v>無</v>
      </c>
      <c r="U6" s="51">
        <f t="shared" si="1"/>
        <v>6128</v>
      </c>
      <c r="V6" s="51">
        <f t="shared" si="1"/>
        <v>150</v>
      </c>
      <c r="W6" s="51">
        <f t="shared" si="1"/>
        <v>150</v>
      </c>
      <c r="X6" s="50" t="str">
        <f t="shared" si="1"/>
        <v>利用料金制</v>
      </c>
      <c r="Y6" s="52">
        <f>IF(Y8="-",NA(),Y8)</f>
        <v>73.900000000000006</v>
      </c>
      <c r="Z6" s="52">
        <f t="shared" ref="Z6:AH6" si="2">IF(Z8="-",NA(),Z8)</f>
        <v>1.3</v>
      </c>
      <c r="AA6" s="52">
        <f t="shared" si="2"/>
        <v>5.3</v>
      </c>
      <c r="AB6" s="52">
        <f t="shared" si="2"/>
        <v>108.5</v>
      </c>
      <c r="AC6" s="52">
        <f t="shared" si="2"/>
        <v>109.4</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21.3</v>
      </c>
      <c r="BG6" s="52">
        <f t="shared" ref="BG6:BO6" si="5">IF(BG8="-",NA(),BG8)</f>
        <v>-3371.4</v>
      </c>
      <c r="BH6" s="52">
        <f t="shared" si="5"/>
        <v>-736.1</v>
      </c>
      <c r="BI6" s="52">
        <f t="shared" si="5"/>
        <v>52.5</v>
      </c>
      <c r="BJ6" s="52">
        <f t="shared" si="5"/>
        <v>52.9</v>
      </c>
      <c r="BK6" s="52">
        <f t="shared" si="5"/>
        <v>28.9</v>
      </c>
      <c r="BL6" s="52">
        <f t="shared" si="5"/>
        <v>-56.4</v>
      </c>
      <c r="BM6" s="52">
        <f t="shared" si="5"/>
        <v>16.899999999999999</v>
      </c>
      <c r="BN6" s="52">
        <f t="shared" si="5"/>
        <v>26.4</v>
      </c>
      <c r="BO6" s="52">
        <f t="shared" si="5"/>
        <v>-1.9</v>
      </c>
      <c r="BP6" s="49" t="str">
        <f>IF(BP8="-","",IF(BP8="-","【-】","【"&amp;SUBSTITUTE(TEXT(BP8,"#,##0.0"),"-","△")&amp;"】"))</f>
        <v>【△55.6】</v>
      </c>
      <c r="BQ6" s="53">
        <f>IF(BQ8="-",NA(),BQ8)</f>
        <v>1824</v>
      </c>
      <c r="BR6" s="53">
        <f t="shared" ref="BR6:BZ6" si="6">IF(BR8="-",NA(),BR8)</f>
        <v>-3776</v>
      </c>
      <c r="BS6" s="53">
        <f t="shared" si="6"/>
        <v>-3423</v>
      </c>
      <c r="BT6" s="53">
        <f t="shared" si="6"/>
        <v>5703</v>
      </c>
      <c r="BU6" s="53">
        <f t="shared" si="6"/>
        <v>5800</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109</v>
      </c>
      <c r="CZ6" s="52">
        <f>IF(CZ8="-",NA(),CZ8)</f>
        <v>727</v>
      </c>
      <c r="DA6" s="52">
        <f t="shared" ref="DA6:DI6" si="8">IF(DA8="-",NA(),DA8)</f>
        <v>56392.9</v>
      </c>
      <c r="DB6" s="52">
        <f t="shared" si="8"/>
        <v>1138.4000000000001</v>
      </c>
      <c r="DC6" s="52">
        <f t="shared" si="8"/>
        <v>1054.9000000000001</v>
      </c>
      <c r="DD6" s="52">
        <f t="shared" si="8"/>
        <v>955.4</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10</v>
      </c>
      <c r="DL6" s="52">
        <f t="shared" ref="DL6:DT6" si="9">IF(DL8="-",NA(),DL8)</f>
        <v>0.7</v>
      </c>
      <c r="DM6" s="52">
        <f t="shared" si="9"/>
        <v>0.7</v>
      </c>
      <c r="DN6" s="52">
        <f t="shared" si="9"/>
        <v>10</v>
      </c>
      <c r="DO6" s="52">
        <f t="shared" si="9"/>
        <v>19.3</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110</v>
      </c>
      <c r="B7" s="48">
        <f t="shared" ref="B7:X7" si="10">B8</f>
        <v>2023</v>
      </c>
      <c r="C7" s="48">
        <f t="shared" si="10"/>
        <v>370002</v>
      </c>
      <c r="D7" s="48">
        <f t="shared" si="10"/>
        <v>47</v>
      </c>
      <c r="E7" s="48">
        <f t="shared" si="10"/>
        <v>14</v>
      </c>
      <c r="F7" s="48">
        <f t="shared" si="10"/>
        <v>0</v>
      </c>
      <c r="G7" s="48">
        <f t="shared" si="10"/>
        <v>4</v>
      </c>
      <c r="H7" s="48" t="str">
        <f t="shared" si="10"/>
        <v>香川県</v>
      </c>
      <c r="I7" s="48" t="str">
        <f t="shared" si="10"/>
        <v>高松空港県営駐車場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9</v>
      </c>
      <c r="S7" s="50" t="str">
        <f t="shared" si="10"/>
        <v>公共施設</v>
      </c>
      <c r="T7" s="50" t="str">
        <f t="shared" si="10"/>
        <v>無</v>
      </c>
      <c r="U7" s="51">
        <f t="shared" si="10"/>
        <v>6128</v>
      </c>
      <c r="V7" s="51">
        <f t="shared" si="10"/>
        <v>150</v>
      </c>
      <c r="W7" s="51">
        <f t="shared" si="10"/>
        <v>150</v>
      </c>
      <c r="X7" s="50" t="str">
        <f t="shared" si="10"/>
        <v>利用料金制</v>
      </c>
      <c r="Y7" s="52">
        <f>Y8</f>
        <v>73.900000000000006</v>
      </c>
      <c r="Z7" s="52">
        <f t="shared" ref="Z7:AH7" si="11">Z8</f>
        <v>1.3</v>
      </c>
      <c r="AA7" s="52">
        <f t="shared" si="11"/>
        <v>5.3</v>
      </c>
      <c r="AB7" s="52">
        <f t="shared" si="11"/>
        <v>108.5</v>
      </c>
      <c r="AC7" s="52">
        <f t="shared" si="11"/>
        <v>109.4</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21.3</v>
      </c>
      <c r="BG7" s="52">
        <f t="shared" ref="BG7:BO7" si="14">BG8</f>
        <v>-3371.4</v>
      </c>
      <c r="BH7" s="52">
        <f t="shared" si="14"/>
        <v>-736.1</v>
      </c>
      <c r="BI7" s="52">
        <f t="shared" si="14"/>
        <v>52.5</v>
      </c>
      <c r="BJ7" s="52">
        <f t="shared" si="14"/>
        <v>52.9</v>
      </c>
      <c r="BK7" s="52">
        <f t="shared" si="14"/>
        <v>28.9</v>
      </c>
      <c r="BL7" s="52">
        <f t="shared" si="14"/>
        <v>-56.4</v>
      </c>
      <c r="BM7" s="52">
        <f t="shared" si="14"/>
        <v>16.899999999999999</v>
      </c>
      <c r="BN7" s="52">
        <f t="shared" si="14"/>
        <v>26.4</v>
      </c>
      <c r="BO7" s="52">
        <f t="shared" si="14"/>
        <v>-1.9</v>
      </c>
      <c r="BP7" s="49"/>
      <c r="BQ7" s="53">
        <f>BQ8</f>
        <v>1824</v>
      </c>
      <c r="BR7" s="53">
        <f t="shared" ref="BR7:BZ7" si="15">BR8</f>
        <v>-3776</v>
      </c>
      <c r="BS7" s="53">
        <f t="shared" si="15"/>
        <v>-3423</v>
      </c>
      <c r="BT7" s="53">
        <f t="shared" si="15"/>
        <v>5703</v>
      </c>
      <c r="BU7" s="53">
        <f t="shared" si="15"/>
        <v>5800</v>
      </c>
      <c r="BV7" s="53">
        <f t="shared" si="15"/>
        <v>8262</v>
      </c>
      <c r="BW7" s="53">
        <f t="shared" si="15"/>
        <v>1059</v>
      </c>
      <c r="BX7" s="53">
        <f t="shared" si="15"/>
        <v>2866</v>
      </c>
      <c r="BY7" s="53">
        <f t="shared" si="15"/>
        <v>4637</v>
      </c>
      <c r="BZ7" s="53">
        <f t="shared" si="15"/>
        <v>4223</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0</v>
      </c>
      <c r="CO7" s="52" t="s">
        <v>111</v>
      </c>
      <c r="CP7" s="52" t="s">
        <v>111</v>
      </c>
      <c r="CQ7" s="52" t="s">
        <v>111</v>
      </c>
      <c r="CR7" s="52" t="s">
        <v>111</v>
      </c>
      <c r="CS7" s="52" t="s">
        <v>111</v>
      </c>
      <c r="CT7" s="52" t="s">
        <v>111</v>
      </c>
      <c r="CU7" s="52" t="s">
        <v>111</v>
      </c>
      <c r="CV7" s="52" t="s">
        <v>111</v>
      </c>
      <c r="CW7" s="52" t="s">
        <v>111</v>
      </c>
      <c r="CX7" s="52" t="s">
        <v>109</v>
      </c>
      <c r="CY7" s="49"/>
      <c r="CZ7" s="52">
        <f>CZ8</f>
        <v>727</v>
      </c>
      <c r="DA7" s="52">
        <f t="shared" ref="DA7:DI7" si="16">DA8</f>
        <v>56392.9</v>
      </c>
      <c r="DB7" s="52">
        <f t="shared" si="16"/>
        <v>1138.4000000000001</v>
      </c>
      <c r="DC7" s="52">
        <f t="shared" si="16"/>
        <v>1054.9000000000001</v>
      </c>
      <c r="DD7" s="52">
        <f t="shared" si="16"/>
        <v>955.4</v>
      </c>
      <c r="DE7" s="52">
        <f t="shared" si="16"/>
        <v>51.5</v>
      </c>
      <c r="DF7" s="52">
        <f t="shared" si="16"/>
        <v>764.6</v>
      </c>
      <c r="DG7" s="52">
        <f t="shared" si="16"/>
        <v>72.599999999999994</v>
      </c>
      <c r="DH7" s="52">
        <f t="shared" si="16"/>
        <v>50.4</v>
      </c>
      <c r="DI7" s="52">
        <f t="shared" si="16"/>
        <v>32.799999999999997</v>
      </c>
      <c r="DJ7" s="49"/>
      <c r="DK7" s="52">
        <f>DK8</f>
        <v>10</v>
      </c>
      <c r="DL7" s="52">
        <f t="shared" ref="DL7:DT7" si="17">DL8</f>
        <v>0.7</v>
      </c>
      <c r="DM7" s="52">
        <f t="shared" si="17"/>
        <v>0.7</v>
      </c>
      <c r="DN7" s="52">
        <f t="shared" si="17"/>
        <v>10</v>
      </c>
      <c r="DO7" s="52">
        <f t="shared" si="17"/>
        <v>19.3</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370002</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9</v>
      </c>
      <c r="S8" s="57" t="s">
        <v>122</v>
      </c>
      <c r="T8" s="57" t="s">
        <v>123</v>
      </c>
      <c r="U8" s="58">
        <v>6128</v>
      </c>
      <c r="V8" s="58">
        <v>150</v>
      </c>
      <c r="W8" s="58">
        <v>150</v>
      </c>
      <c r="X8" s="57" t="s">
        <v>124</v>
      </c>
      <c r="Y8" s="59">
        <v>73.900000000000006</v>
      </c>
      <c r="Z8" s="59">
        <v>1.3</v>
      </c>
      <c r="AA8" s="59">
        <v>5.3</v>
      </c>
      <c r="AB8" s="59">
        <v>108.5</v>
      </c>
      <c r="AC8" s="59">
        <v>109.4</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21.3</v>
      </c>
      <c r="BG8" s="59">
        <v>-3371.4</v>
      </c>
      <c r="BH8" s="59">
        <v>-736.1</v>
      </c>
      <c r="BI8" s="59">
        <v>52.5</v>
      </c>
      <c r="BJ8" s="59">
        <v>52.9</v>
      </c>
      <c r="BK8" s="59">
        <v>28.9</v>
      </c>
      <c r="BL8" s="59">
        <v>-56.4</v>
      </c>
      <c r="BM8" s="59">
        <v>16.899999999999999</v>
      </c>
      <c r="BN8" s="59">
        <v>26.4</v>
      </c>
      <c r="BO8" s="59">
        <v>-1.9</v>
      </c>
      <c r="BP8" s="56">
        <v>-55.6</v>
      </c>
      <c r="BQ8" s="60">
        <v>1824</v>
      </c>
      <c r="BR8" s="60">
        <v>-3776</v>
      </c>
      <c r="BS8" s="60">
        <v>-3423</v>
      </c>
      <c r="BT8" s="61">
        <v>5703</v>
      </c>
      <c r="BU8" s="61">
        <v>5800</v>
      </c>
      <c r="BV8" s="60">
        <v>8262</v>
      </c>
      <c r="BW8" s="60">
        <v>1059</v>
      </c>
      <c r="BX8" s="60">
        <v>2866</v>
      </c>
      <c r="BY8" s="60">
        <v>4637</v>
      </c>
      <c r="BZ8" s="60">
        <v>4223</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0</v>
      </c>
      <c r="CO8" s="59" t="s">
        <v>116</v>
      </c>
      <c r="CP8" s="59" t="s">
        <v>116</v>
      </c>
      <c r="CQ8" s="59" t="s">
        <v>116</v>
      </c>
      <c r="CR8" s="59" t="s">
        <v>116</v>
      </c>
      <c r="CS8" s="59" t="s">
        <v>116</v>
      </c>
      <c r="CT8" s="59" t="s">
        <v>116</v>
      </c>
      <c r="CU8" s="59" t="s">
        <v>116</v>
      </c>
      <c r="CV8" s="59" t="s">
        <v>116</v>
      </c>
      <c r="CW8" s="59" t="s">
        <v>116</v>
      </c>
      <c r="CX8" s="59" t="s">
        <v>116</v>
      </c>
      <c r="CY8" s="56" t="s">
        <v>116</v>
      </c>
      <c r="CZ8" s="59">
        <v>727</v>
      </c>
      <c r="DA8" s="59">
        <v>56392.9</v>
      </c>
      <c r="DB8" s="59">
        <v>1138.4000000000001</v>
      </c>
      <c r="DC8" s="59">
        <v>1054.9000000000001</v>
      </c>
      <c r="DD8" s="59">
        <v>955.4</v>
      </c>
      <c r="DE8" s="59">
        <v>51.5</v>
      </c>
      <c r="DF8" s="59">
        <v>764.6</v>
      </c>
      <c r="DG8" s="59">
        <v>72.599999999999994</v>
      </c>
      <c r="DH8" s="59">
        <v>50.4</v>
      </c>
      <c r="DI8" s="59">
        <v>32.799999999999997</v>
      </c>
      <c r="DJ8" s="56">
        <v>79</v>
      </c>
      <c r="DK8" s="59">
        <v>10</v>
      </c>
      <c r="DL8" s="59">
        <v>0.7</v>
      </c>
      <c r="DM8" s="59">
        <v>0.7</v>
      </c>
      <c r="DN8" s="59">
        <v>10</v>
      </c>
      <c r="DO8" s="59">
        <v>19.3</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E919A292-DBCB-4D54-BE61-5F148E889C96}"/>
</file>

<file path=customXml/itemProps2.xml><?xml version="1.0" encoding="utf-8"?>
<ds:datastoreItem xmlns:ds="http://schemas.openxmlformats.org/officeDocument/2006/customXml" ds:itemID="{7914DCA5-9B53-4EC1-8203-E4C0A2ACC241}"/>
</file>

<file path=customXml/itemProps3.xml><?xml version="1.0" encoding="utf-8"?>
<ds:datastoreItem xmlns:ds="http://schemas.openxmlformats.org/officeDocument/2006/customXml" ds:itemID="{5F77823A-CBB9-489F-865C-E574D1917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2025-02-14T05:34:04Z</dcterms:created>
  <dcterms:modified xsi:type="dcterms:W3CDTF">2025-02-14T05:34:50Z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