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1096867-1DD5-4E6B-A8BE-7D52FE1F90AE}" xr6:coauthVersionLast="47" xr6:coauthVersionMax="47" xr10:uidLastSave="{EF6CCBA5-515B-463B-9101-2EFE8E51F5BC}"/>
  <workbookProtection workbookAlgorithmName="SHA-512" workbookHashValue="5OvLP1+xGQQyAnDmUU/zIK9C4cK2z4F3IpAnmenMiF7Z/KYgZhBa7jT811wsufPoSsyYEV5uzCJtcPw5xrNYSA==" workbookSaltValue="mJlPAQUG3cJoY10KOrMr1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CV10" i="5" s="1"/>
  <c r="C10" i="5"/>
  <c r="OZ54" i="4"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EH90" i="4"/>
  <c r="DG90" i="4"/>
  <c r="RA81" i="4"/>
  <c r="PZ81" i="4"/>
  <c r="OY81" i="4"/>
  <c r="JN81" i="4"/>
  <c r="IM81" i="4"/>
  <c r="CA81" i="4"/>
  <c r="AZ81" i="4"/>
  <c r="Y81" i="4"/>
  <c r="RA80" i="4"/>
  <c r="PZ80" i="4"/>
  <c r="KO80" i="4"/>
  <c r="JN80" i="4"/>
  <c r="IM80" i="4"/>
  <c r="GK80" i="4"/>
  <c r="EC80" i="4"/>
  <c r="CA80" i="4"/>
  <c r="AZ80" i="4"/>
  <c r="Y80" i="4"/>
  <c r="MW79" i="4"/>
  <c r="JN79" i="4"/>
  <c r="IM79" i="4"/>
  <c r="HL79" i="4"/>
  <c r="EC79" i="4"/>
  <c r="DB79" i="4"/>
  <c r="CA79" i="4"/>
  <c r="Y79" i="4"/>
  <c r="RH56" i="4"/>
  <c r="JL56" i="4"/>
  <c r="CZ56" i="4"/>
  <c r="AR56" i="4"/>
  <c r="X56" i="4"/>
  <c r="OZ55" i="4"/>
  <c r="OF55" i="4"/>
  <c r="MN55" i="4"/>
  <c r="JL55" i="4"/>
  <c r="GZ55" i="4"/>
  <c r="GF55" i="4"/>
  <c r="FL55" i="4"/>
  <c r="BL55" i="4"/>
  <c r="X55" i="4"/>
  <c r="RH54" i="4"/>
  <c r="QN54" i="4"/>
  <c r="PT54" i="4"/>
  <c r="KZ54" i="4"/>
  <c r="KF54" i="4"/>
  <c r="JL54" i="4"/>
  <c r="GZ54" i="4"/>
  <c r="GF54" i="4"/>
  <c r="FL54" i="4"/>
  <c r="CZ54" i="4"/>
  <c r="CF54" i="4"/>
  <c r="BL54" i="4"/>
  <c r="LT33" i="4"/>
  <c r="KZ33" i="4"/>
  <c r="GF33" i="4"/>
  <c r="FL33" i="4"/>
  <c r="CZ33" i="4"/>
  <c r="AR33" i="4"/>
  <c r="OZ32" i="4"/>
  <c r="OF32" i="4"/>
  <c r="JL32" i="4"/>
  <c r="CZ32" i="4"/>
  <c r="BL32" i="4"/>
  <c r="X32" i="4"/>
  <c r="RH31" i="4"/>
  <c r="OF31" i="4"/>
  <c r="MN31" i="4"/>
  <c r="KZ31" i="4"/>
  <c r="KF31" i="4"/>
  <c r="JL31" i="4"/>
  <c r="GZ31" i="4"/>
  <c r="GF31" i="4"/>
  <c r="FL31" i="4"/>
  <c r="CZ31" i="4"/>
  <c r="LZ10" i="4"/>
  <c r="IT10" i="4"/>
  <c r="FN10" i="4"/>
  <c r="CH10" i="4"/>
  <c r="B10" i="4"/>
  <c r="PF8" i="4"/>
  <c r="LZ8" i="4"/>
  <c r="IT8" i="4"/>
  <c r="FN8" i="4"/>
  <c r="CH8" i="4"/>
  <c r="B8" i="4"/>
  <c r="B5" i="4"/>
  <c r="AS10" i="5" l="1"/>
  <c r="EC81" i="4"/>
  <c r="JL33" i="4"/>
  <c r="MN32" i="4"/>
  <c r="MN33" i="4"/>
  <c r="KZ56" i="4"/>
  <c r="MW80" i="4"/>
  <c r="X31" i="4"/>
  <c r="OZ31" i="4"/>
  <c r="OF33" i="4"/>
  <c r="MN54" i="4"/>
  <c r="LT56" i="4"/>
  <c r="NX79" i="4"/>
  <c r="NX80" i="4"/>
  <c r="BL31" i="4"/>
  <c r="PT31" i="4"/>
  <c r="RH33" i="4"/>
  <c r="OF54" i="4"/>
  <c r="MN56" i="4"/>
  <c r="OY79" i="4"/>
  <c r="BC10" i="5"/>
  <c r="FL32" i="4"/>
  <c r="GZ32" i="4"/>
  <c r="KF56" i="4"/>
  <c r="CF31" i="4"/>
  <c r="QN31" i="4"/>
  <c r="X33" i="4"/>
  <c r="X54" i="4"/>
  <c r="OF56" i="4"/>
  <c r="RA79" i="4"/>
  <c r="BO10" i="5"/>
  <c r="BQ10" i="5"/>
  <c r="BZ10" i="5"/>
  <c r="CA10" i="5"/>
  <c r="CK10" i="5"/>
  <c r="DG10" i="5"/>
  <c r="FL56" i="4"/>
  <c r="GF32" i="4"/>
  <c r="KF33" i="4"/>
  <c r="CZ55" i="4"/>
  <c r="GF56" i="4"/>
  <c r="W10" i="5"/>
  <c r="DI10" i="5"/>
  <c r="Y10" i="5"/>
  <c r="DR10" i="5"/>
  <c r="AH10" i="5"/>
  <c r="DS10" i="5"/>
  <c r="AI10" i="5"/>
  <c r="EC10" i="5"/>
  <c r="ER55" i="4"/>
  <c r="BX11" i="5"/>
  <c r="HT55" i="4"/>
  <c r="CB11" i="5"/>
  <c r="PT55" i="4"/>
  <c r="CV11" i="5"/>
  <c r="KF32" i="4"/>
  <c r="KF55" i="4"/>
  <c r="AF12" i="5"/>
  <c r="ER33" i="4"/>
  <c r="AJ12" i="5"/>
  <c r="HT33" i="4"/>
  <c r="BD12" i="5"/>
  <c r="PT33" i="4"/>
  <c r="BX12" i="5"/>
  <c r="ER56" i="4"/>
  <c r="CB12" i="5"/>
  <c r="HT56" i="4"/>
  <c r="CV12" i="5"/>
  <c r="PT56" i="4"/>
  <c r="DH12" i="5"/>
  <c r="DB81" i="4"/>
  <c r="DQ11" i="5"/>
  <c r="HL80" i="4"/>
  <c r="EB12" i="5"/>
  <c r="NX81" i="4"/>
  <c r="KZ32" i="4"/>
  <c r="QN32" i="4"/>
  <c r="BL33" i="4"/>
  <c r="OZ33" i="4"/>
  <c r="KZ55" i="4"/>
  <c r="QN55" i="4"/>
  <c r="BL56" i="4"/>
  <c r="OZ56" i="4"/>
  <c r="GK81" i="4"/>
  <c r="KO81" i="4"/>
  <c r="AR55" i="4"/>
  <c r="BN11" i="5"/>
  <c r="LT55" i="4"/>
  <c r="CL11" i="5"/>
  <c r="EB10" i="5"/>
  <c r="CJ10" i="5"/>
  <c r="AR10" i="5"/>
  <c r="DQ10" i="5"/>
  <c r="BY10" i="5"/>
  <c r="AG10" i="5"/>
  <c r="DF10" i="5"/>
  <c r="BN10" i="5"/>
  <c r="V10" i="5"/>
  <c r="AZ79" i="4"/>
  <c r="AR54" i="4"/>
  <c r="AR31" i="4"/>
  <c r="U10" i="5"/>
  <c r="CF32" i="4"/>
  <c r="RH32" i="4"/>
  <c r="CF33" i="4"/>
  <c r="GZ33" i="4"/>
  <c r="QN33" i="4"/>
  <c r="CF55" i="4"/>
  <c r="RH55" i="4"/>
  <c r="CF56" i="4"/>
  <c r="GZ56" i="4"/>
  <c r="QN56" i="4"/>
  <c r="DB80" i="4"/>
  <c r="OY80" i="4"/>
  <c r="HL81" i="4"/>
  <c r="MW81" i="4"/>
  <c r="CU10" i="5"/>
  <c r="AF11" i="5"/>
  <c r="AJ11" i="5"/>
  <c r="CT10" i="5"/>
  <c r="BB10" i="5"/>
  <c r="EA10" i="5"/>
  <c r="CI10" i="5"/>
  <c r="AQ10" i="5"/>
  <c r="DP10" i="5"/>
  <c r="BX10" i="5"/>
  <c r="AF10" i="5"/>
  <c r="GK79" i="4"/>
  <c r="ER54" i="4"/>
  <c r="ER31" i="4"/>
  <c r="BM10" i="5"/>
  <c r="AT11" i="5"/>
  <c r="V11" i="5"/>
  <c r="BD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<sst xmlns="http://schemas.openxmlformats.org/spreadsheetml/2006/main" count="262" uniqueCount="109">
  <si>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</si>
  <si>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</si>
  <si>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</si>
  <si>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</si>
  <si>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</si>
  <si>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</si>
  <si>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</si>
  <si>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</si>
  <si>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</si>
  <si>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</si>
  <si>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</si>
  <si>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</si>
  <si>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</si>
  <si>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</si>
  <si>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</si>
  <si>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</si>
  <si>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</si>
  <si>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</si>
  <si>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</si>
  <si>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</si>
  <si>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</si>
  <si>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</si>
  <si>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</si>
  <si>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</si>
  <si>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</si>
  <si>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</si>
  <si>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</si>
  <si>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</si>
  <si>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</si>
  <si>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</si>
  <si>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</si>
  <si>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</si>
  <si>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</si>
  <si>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</si>
  <si>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</si>
  <si>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</si>
  <si>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</si>
  <si>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</si>
  <si>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</si>
  <si>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</si>
  <si>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</si>
  <si>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</si>
  <si>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</si>
  <si>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</si>
  <si>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</si>
  <si>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</si>
  <si>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</si>
  <si>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</si>
  <si>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</si>
  <si>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</si>
  <si>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</si>
  <si>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</si>
  <si>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</si>
  <si>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</si>
  <si>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</si>
  <si>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</si>
  <si>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</si>
  <si>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</si>
  <si>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</si>
  <si>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</si>
  <si>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</si>
  <si>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</si>
  <si>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</si>
  <si>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</si>
  <si>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</si>
  <si>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</si>
  <si>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</si>
  <si>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</si>
  <si>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</si>
  <si>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</si>
  <si>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</si>
  <si>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</si>
  <si>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</si>
  <si>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</si>
  <si>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</si>
  <si>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</si>
  <si>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</si>
  <si>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</si>
  <si>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</si>
  <si>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</si>
  <si>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</si>
  <si>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</si>
  <si>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</si>
  <si>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</si>
  <si>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</si>
  <si>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</si>
  <si>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</si>
  <si>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</si>
  <si>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</si>
  <si>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</si>
  <si>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380008</t>
  </si>
  <si>
    <t>46</t>
  </si>
  <si>
    <t>02</t>
  </si>
  <si>
    <t>0</t>
  </si>
  <si>
    <t>000</t>
  </si>
  <si>
    <t>愛媛県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</si>
  <si>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</si>
  <si>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</si>
  <si>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</si>
  <si>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</si>
  <si>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</si>
  <si>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</si>
  <si>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</si>
  <si>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</si>
  <si>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</si>
  <si>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</si>
  <si>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媛県公営企業管理局では、令和２年度から令和11年度を対象期間とする工業用水道事業中期経営計画を策定し、効率的な経営や施設の状況等を的確に把握した経済的な維持管理により、工業用水道事業の安定的な供給体制の確立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施設の維持管理については、必要に応じて健全性調査を実施しており、施設・管路の健全性は保たれ当面の間は継続して使用可能であることを確認している。引き続き、施設の状況等を的確に把握し、計画的な維持管理に努めていく。</t>
    <phoneticPr fontId="5"/>
  </si>
  <si>
    <t>　○有形固定資産償却率
　有形固定資産償却率は、減価償却の進展に伴い、上昇傾向にあるが、西条地区の給水開始は昭和59年度であり、施設が比較的新しいため、類似団体の平均値を下回っている。
　○管路経年化率、管路更新率
　令和３年度までは、管路延長に変更がなく、法定耐用年数を経過している管路の更新も実施していなかったことから、管路経年化率は横ばいの状態が続いていたが、今治地区工業用水道事業を譲渡したことにより、令和４年度以降、２指標とも類似団体を大きく下回って推移している。
　松山地区は管路の法定耐用年数を経過しているが、施設の管理に当たっては、状況の的確な把握及び計画的な維持管理に努めており、施設・管路の健全性は保たれていることから、早急に更新を行う必要ないと判断しているため、管路更新率は0％となっており、類似団体を下回っている。</t>
    <phoneticPr fontId="5"/>
  </si>
  <si>
    <t>　各指標の状況は、下記のとおりであるが、累積欠損金比率は類似団体の平均値を上回るものの、その他は、類似団体と比べ良好な状態にあり、健全な経営を確保できている。
　○経常収支比率
　経常収支比率は、令和５年度は、大型契約を締結していた企業が事業撤退したことに伴い、経常収益が減少したことに加え、経常費用が増加したことにより、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累積欠損金比率も、営業収益の増加により、平成28年度以降減少していた。しかし、令和３年度末で今治地区工業用水道事業を譲渡したことに伴う資産の処分による特別損失を計上したことにより、増加に転じた。
　令和５年度は営業収益が減少したことにより、累積欠損金比率は前年度を上回っている。
　○流動比率
　流動資産のほとんどは現金及び預金であり、流動負債は企業債と一時的な未払金等であるため、流動比率は、一時的な未収金及び未払金により変動している。
　令和５年度の流動比率は、現金の増加や企業債償還金の減少等により、前年度を上回り、１年以内に支払うべき債務を支払う現金等があることを示す100％を上回っている。
　○企業債残高対給水収益比率
　企業債残高対給水収益比率は、企業債の新たな借入を行っていないため、企業債現在高が減少し、下降傾向にある。
　○料金回収率、給水原価
　給水原価は、経常費用の増加により、前年度を上回った。
　料金回収率は、給水原価の上昇により、前年度を下回ったものの、給水収益により、給水費用が賄える100％を超えている。
　○施設利用率、契約率
　令和５年度の契約率は、松山地区で100％、西条地区は、前年度と変わらず、約72％であり、施設利用率は、類似団体と比べ、良好であり、適正な施設規模となっている。</t>
    <rPh sb="105" eb="107">
      <t>オオガタ</t>
    </rPh>
    <rPh sb="107" eb="109">
      <t>ケイヤク</t>
    </rPh>
    <rPh sb="110" eb="112">
      <t>テイケツ</t>
    </rPh>
    <rPh sb="116" eb="118">
      <t>キギョウ</t>
    </rPh>
    <rPh sb="119" eb="121">
      <t>ジギョウ</t>
    </rPh>
    <rPh sb="121" eb="123">
      <t>テッタイ</t>
    </rPh>
    <rPh sb="128" eb="129">
      <t>トモナ</t>
    </rPh>
    <rPh sb="143" eb="144">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</si>
</sst>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47.44</c:v>
                </c:pt>
                <c:pt idx="1">
                  <c:v>48.62</c:v>
                </c:pt>
                <c:pt idx="2">
                  <c:v>46.29</c:v>
                </c:pt>
                <c:pt idx="3">
                  <c:v>46.86</c:v>
                </c:pt>
                <c:pt idx="4">
                  <c:v>47.98</c:v>
                </c:pt>
              </c:numCache>
            </c:numRef>
          </c:val>
          <c:extLst>
            <c:ext xmlns:c16="http://schemas.microsoft.com/office/drawing/2014/chart" uri="{C3380CC4-5D6E-409C-BE32-E72D297353CC}">
              <c16:uniqueId val="{00000000-4A3C-48B0-B682-B272FB9BE6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59.87</c:v>
                </c:pt>
                <c:pt idx="4">
                  <c:v>56.74</c:v>
                </c:pt>
              </c:numCache>
            </c:numRef>
          </c:val>
          <c:smooth val="0"/>
          <c:extLst>
            <c:ext xmlns:c16="http://schemas.microsoft.com/office/drawing/2014/chart" uri="{C3380CC4-5D6E-409C-BE32-E72D297353CC}">
              <c16:uniqueId val="{00000001-4A3C-48B0-B682-B272FB9BE6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48.48</c:v>
                </c:pt>
                <c:pt idx="1">
                  <c:v>48.48</c:v>
                </c:pt>
                <c:pt idx="2">
                  <c:v>48.48</c:v>
                </c:pt>
                <c:pt idx="3">
                  <c:v>29.46</c:v>
                </c:pt>
                <c:pt idx="4">
                  <c:v>29.46</c:v>
                </c:pt>
              </c:numCache>
            </c:numRef>
          </c:val>
          <c:extLst>
            <c:ext xmlns:c16="http://schemas.microsoft.com/office/drawing/2014/chart" uri="{C3380CC4-5D6E-409C-BE32-E72D297353CC}">
              <c16:uniqueId val="{00000000-D8B3-4EDA-AD17-777FBA5592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56.59</c:v>
                </c:pt>
                <c:pt idx="4">
                  <c:v>54.73</c:v>
                </c:pt>
              </c:numCache>
            </c:numRef>
          </c:val>
          <c:smooth val="0"/>
          <c:extLst>
            <c:ext xmlns:c16="http://schemas.microsoft.com/office/drawing/2014/chart" uri="{C3380CC4-5D6E-409C-BE32-E72D297353CC}">
              <c16:uniqueId val="{00000001-D8B3-4EDA-AD17-777FBA5592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25-489E-B7ED-3377728B51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0.52</c:v>
                </c:pt>
              </c:numCache>
            </c:numRef>
          </c:val>
          <c:smooth val="0"/>
          <c:extLst>
            <c:ext xmlns:c16="http://schemas.microsoft.com/office/drawing/2014/chart" uri="{C3380CC4-5D6E-409C-BE32-E72D297353CC}">
              <c16:uniqueId val="{00000001-AB25-489E-B7ED-3377728B51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633.17999999999995</c:v>
                </c:pt>
                <c:pt idx="1">
                  <c:v>722.09</c:v>
                </c:pt>
                <c:pt idx="2">
                  <c:v>499</c:v>
                </c:pt>
                <c:pt idx="3">
                  <c:v>612.57000000000005</c:v>
                </c:pt>
                <c:pt idx="4">
                  <c:v>604.92999999999995</c:v>
                </c:pt>
              </c:numCache>
            </c:numRef>
          </c:val>
          <c:extLst>
            <c:ext xmlns:c16="http://schemas.microsoft.com/office/drawing/2014/chart" uri="{C3380CC4-5D6E-409C-BE32-E72D297353CC}">
              <c16:uniqueId val="{00000000-EA2E-45E5-9919-EF193B629F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549.66999999999996</c:v>
                </c:pt>
                <c:pt idx="4">
                  <c:v>599.1</c:v>
                </c:pt>
              </c:numCache>
            </c:numRef>
          </c:val>
          <c:smooth val="0"/>
          <c:extLst>
            <c:ext xmlns:c16="http://schemas.microsoft.com/office/drawing/2014/chart" uri="{C3380CC4-5D6E-409C-BE32-E72D297353CC}">
              <c16:uniqueId val="{00000001-EA2E-45E5-9919-EF193B629F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219.28</c:v>
                </c:pt>
                <c:pt idx="1">
                  <c:v>174.75</c:v>
                </c:pt>
                <c:pt idx="2">
                  <c:v>126.21</c:v>
                </c:pt>
                <c:pt idx="3">
                  <c:v>103.69</c:v>
                </c:pt>
                <c:pt idx="4">
                  <c:v>62.69</c:v>
                </c:pt>
              </c:numCache>
            </c:numRef>
          </c:val>
          <c:extLst>
            <c:ext xmlns:c16="http://schemas.microsoft.com/office/drawing/2014/chart" uri="{C3380CC4-5D6E-409C-BE32-E72D297353CC}">
              <c16:uniqueId val="{00000000-827F-48EF-95D0-6303A0D39E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256.39999999999998</c:v>
                </c:pt>
                <c:pt idx="4">
                  <c:v>254.62</c:v>
                </c:pt>
              </c:numCache>
            </c:numRef>
          </c:val>
          <c:smooth val="0"/>
          <c:extLst>
            <c:ext xmlns:c16="http://schemas.microsoft.com/office/drawing/2014/chart" uri="{C3380CC4-5D6E-409C-BE32-E72D297353CC}">
              <c16:uniqueId val="{00000001-827F-48EF-95D0-6303A0D39E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163.51</c:v>
                </c:pt>
                <c:pt idx="1">
                  <c:v>158.27000000000001</c:v>
                </c:pt>
                <c:pt idx="2">
                  <c:v>153.83000000000001</c:v>
                </c:pt>
                <c:pt idx="3">
                  <c:v>149.13</c:v>
                </c:pt>
                <c:pt idx="4">
                  <c:v>141.91999999999999</c:v>
                </c:pt>
              </c:numCache>
            </c:numRef>
          </c:val>
          <c:extLst>
            <c:ext xmlns:c16="http://schemas.microsoft.com/office/drawing/2014/chart" uri="{C3380CC4-5D6E-409C-BE32-E72D297353CC}">
              <c16:uniqueId val="{00000000-7A64-4F0B-8050-D92B71A256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95.67</c:v>
                </c:pt>
                <c:pt idx="4">
                  <c:v>106.76</c:v>
                </c:pt>
              </c:numCache>
            </c:numRef>
          </c:val>
          <c:smooth val="0"/>
          <c:extLst>
            <c:ext xmlns:c16="http://schemas.microsoft.com/office/drawing/2014/chart" uri="{C3380CC4-5D6E-409C-BE32-E72D297353CC}">
              <c16:uniqueId val="{00000001-7A64-4F0B-8050-D92B71A256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10.17</c:v>
                </c:pt>
                <c:pt idx="1">
                  <c:v>10.53</c:v>
                </c:pt>
                <c:pt idx="2">
                  <c:v>10.84</c:v>
                </c:pt>
                <c:pt idx="3">
                  <c:v>12.31</c:v>
                </c:pt>
                <c:pt idx="4">
                  <c:v>12.8</c:v>
                </c:pt>
              </c:numCache>
            </c:numRef>
          </c:val>
          <c:extLst>
            <c:ext xmlns:c16="http://schemas.microsoft.com/office/drawing/2014/chart" uri="{C3380CC4-5D6E-409C-BE32-E72D297353CC}">
              <c16:uniqueId val="{00000000-1567-41A6-9D6F-5EC7D49294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27.25</c:v>
                </c:pt>
                <c:pt idx="4">
                  <c:v>24.35</c:v>
                </c:pt>
              </c:numCache>
            </c:numRef>
          </c:val>
          <c:smooth val="0"/>
          <c:extLst>
            <c:ext xmlns:c16="http://schemas.microsoft.com/office/drawing/2014/chart" uri="{C3380CC4-5D6E-409C-BE32-E72D297353CC}">
              <c16:uniqueId val="{00000001-1567-41A6-9D6F-5EC7D49294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69.03</c:v>
                </c:pt>
                <c:pt idx="1">
                  <c:v>65.47</c:v>
                </c:pt>
                <c:pt idx="2">
                  <c:v>65.510000000000005</c:v>
                </c:pt>
                <c:pt idx="3">
                  <c:v>73.55</c:v>
                </c:pt>
                <c:pt idx="4">
                  <c:v>72.34</c:v>
                </c:pt>
              </c:numCache>
            </c:numRef>
          </c:val>
          <c:extLst>
            <c:ext xmlns:c16="http://schemas.microsoft.com/office/drawing/2014/chart" uri="{C3380CC4-5D6E-409C-BE32-E72D297353CC}">
              <c16:uniqueId val="{00000000-A34F-4290-A5F9-32A6BE3C70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41.58</c:v>
                </c:pt>
                <c:pt idx="4">
                  <c:v>42.67</c:v>
                </c:pt>
              </c:numCache>
            </c:numRef>
          </c:val>
          <c:smooth val="0"/>
          <c:extLst>
            <c:ext xmlns:c16="http://schemas.microsoft.com/office/drawing/2014/chart" uri="{C3380CC4-5D6E-409C-BE32-E72D297353CC}">
              <c16:uniqueId val="{00000001-A34F-4290-A5F9-32A6BE3C70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92.74</c:v>
                </c:pt>
                <c:pt idx="1">
                  <c:v>92.76</c:v>
                </c:pt>
                <c:pt idx="2">
                  <c:v>92.75</c:v>
                </c:pt>
                <c:pt idx="3">
                  <c:v>87.16</c:v>
                </c:pt>
                <c:pt idx="4">
                  <c:v>87.18</c:v>
                </c:pt>
              </c:numCache>
            </c:numRef>
          </c:val>
          <c:extLst>
            <c:ext xmlns:c16="http://schemas.microsoft.com/office/drawing/2014/chart" uri="{C3380CC4-5D6E-409C-BE32-E72D297353CC}">
              <c16:uniqueId val="{00000000-8AC6-48E8-9A5B-77DD9C4C0A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63.81</c:v>
                </c:pt>
                <c:pt idx="4">
                  <c:v>65.94</c:v>
                </c:pt>
              </c:numCache>
            </c:numRef>
          </c:val>
          <c:smooth val="0"/>
          <c:extLst>
            <c:ext xmlns:c16="http://schemas.microsoft.com/office/drawing/2014/chart" uri="{C3380CC4-5D6E-409C-BE32-E72D297353CC}">
              <c16:uniqueId val="{00000001-8AC6-48E8-9A5B-77DD9C4C0A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688.87</c:v>
                </c:pt>
                <c:pt idx="1">
                  <c:v>643.71</c:v>
                </c:pt>
                <c:pt idx="2">
                  <c:v>782.71</c:v>
                </c:pt>
                <c:pt idx="3">
                  <c:v>862.76</c:v>
                </c:pt>
                <c:pt idx="4">
                  <c:v>864.29</c:v>
                </c:pt>
              </c:numCache>
            </c:numRef>
          </c:val>
          <c:extLst>
            <c:ext xmlns:c16="http://schemas.microsoft.com/office/drawing/2014/chart" uri="{C3380CC4-5D6E-409C-BE32-E72D297353CC}">
              <c16:uniqueId val="{00000000-1226-4AFC-9927-433E5A5349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164.95</c:v>
                </c:pt>
                <c:pt idx="4">
                  <c:v>124.74</c:v>
                </c:pt>
              </c:numCache>
            </c:numRef>
          </c:val>
          <c:smooth val="0"/>
          <c:extLst>
            <c:ext xmlns:c16="http://schemas.microsoft.com/office/drawing/2014/chart" uri="{C3380CC4-5D6E-409C-BE32-E72D297353CC}">
              <c16:uniqueId val="{00000001-1226-4AFC-9927-433E5A5349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165.59</c:v>
                </c:pt>
                <c:pt idx="1">
                  <c:v>165.01</c:v>
                </c:pt>
                <c:pt idx="2">
                  <c:v>159.27000000000001</c:v>
                </c:pt>
                <c:pt idx="3">
                  <c:v>155.47999999999999</c:v>
                </c:pt>
                <c:pt idx="4">
                  <c:v>145.75</c:v>
                </c:pt>
              </c:numCache>
            </c:numRef>
          </c:val>
          <c:extLst>
            <c:ext xmlns:c16="http://schemas.microsoft.com/office/drawing/2014/chart" uri="{C3380CC4-5D6E-409C-BE32-E72D297353CC}">
              <c16:uniqueId val="{00000000-6970-4840-AC64-D27C3FD6E4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111.03</c:v>
                </c:pt>
                <c:pt idx="4">
                  <c:v>112.45</c:v>
                </c:pt>
              </c:numCache>
            </c:numRef>
          </c:val>
          <c:smooth val="0"/>
          <c:extLst>
            <c:ext xmlns:c16="http://schemas.microsoft.com/office/drawing/2014/chart" uri="{C3380CC4-5D6E-409C-BE32-E72D297353CC}">
              <c16:uniqueId val="{00000001-6970-4840-AC64-D27C3FD6E4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MT5" sqref="MT5"/>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愛媛県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193420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139926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-27.2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168630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108</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5"/>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5"/>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5"/>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5"/>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5"/>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5"/>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5"/>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5"/>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5"/>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5"/>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5"/>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5"/>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5"/>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5"/>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5"/>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165.59</v>
      </c>
      <c r="Y32" s="122"/>
      <c r="Z32" s="122"/>
      <c r="AA32" s="122"/>
      <c r="AB32" s="122"/>
      <c r="AC32" s="122"/>
      <c r="AD32" s="122"/>
      <c r="AE32" s="122"/>
      <c r="AF32" s="122"/>
      <c r="AG32" s="122"/>
      <c r="AH32" s="122"/>
      <c r="AI32" s="122"/>
      <c r="AJ32" s="122"/>
      <c r="AK32" s="122"/>
      <c r="AL32" s="122"/>
      <c r="AM32" s="122"/>
      <c r="AN32" s="122"/>
      <c r="AO32" s="122"/>
      <c r="AP32" s="122"/>
      <c r="AQ32" s="123"/>
      <c r="AR32" s="121">
        <f>データ!U6</f>
        <v>165.01</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159.27000000000001</v>
      </c>
      <c r="BM32" s="122"/>
      <c r="BN32" s="122"/>
      <c r="BO32" s="122"/>
      <c r="BP32" s="122"/>
      <c r="BQ32" s="122"/>
      <c r="BR32" s="122"/>
      <c r="BS32" s="122"/>
      <c r="BT32" s="122"/>
      <c r="BU32" s="122"/>
      <c r="BV32" s="122"/>
      <c r="BW32" s="122"/>
      <c r="BX32" s="122"/>
      <c r="BY32" s="122"/>
      <c r="BZ32" s="122"/>
      <c r="CA32" s="122"/>
      <c r="CB32" s="122"/>
      <c r="CC32" s="122"/>
      <c r="CD32" s="122"/>
      <c r="CE32" s="123"/>
      <c r="CF32" s="121">
        <f>データ!W6</f>
        <v>155.47999999999999</v>
      </c>
      <c r="CG32" s="122"/>
      <c r="CH32" s="122"/>
      <c r="CI32" s="122"/>
      <c r="CJ32" s="122"/>
      <c r="CK32" s="122"/>
      <c r="CL32" s="122"/>
      <c r="CM32" s="122"/>
      <c r="CN32" s="122"/>
      <c r="CO32" s="122"/>
      <c r="CP32" s="122"/>
      <c r="CQ32" s="122"/>
      <c r="CR32" s="122"/>
      <c r="CS32" s="122"/>
      <c r="CT32" s="122"/>
      <c r="CU32" s="122"/>
      <c r="CV32" s="122"/>
      <c r="CW32" s="122"/>
      <c r="CX32" s="122"/>
      <c r="CY32" s="123"/>
      <c r="CZ32" s="121">
        <f>データ!X6</f>
        <v>145.75</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688.87</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643.71</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782.71</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862.76</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864.29</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633.17999999999995</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722.09</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499</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612.57000000000005</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604.92999999999995</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219.28</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174.75</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126.21</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103.69</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62.69</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5"/>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119.89</v>
      </c>
      <c r="Y33" s="122"/>
      <c r="Z33" s="122"/>
      <c r="AA33" s="122"/>
      <c r="AB33" s="122"/>
      <c r="AC33" s="122"/>
      <c r="AD33" s="122"/>
      <c r="AE33" s="122"/>
      <c r="AF33" s="122"/>
      <c r="AG33" s="122"/>
      <c r="AH33" s="122"/>
      <c r="AI33" s="122"/>
      <c r="AJ33" s="122"/>
      <c r="AK33" s="122"/>
      <c r="AL33" s="122"/>
      <c r="AM33" s="122"/>
      <c r="AN33" s="122"/>
      <c r="AO33" s="122"/>
      <c r="AP33" s="122"/>
      <c r="AQ33" s="123"/>
      <c r="AR33" s="121">
        <f>データ!Z6</f>
        <v>119.93</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118.4</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111.03</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112.45</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16.670000000000002</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9.4700000000000006</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11.03</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164.95</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124.74</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368.36</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380.84</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424.64</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549.66999999999996</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599.1</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227.51</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225.72</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217.8</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256.39999999999998</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254.62</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5"/>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5"/>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5"/>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5"/>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5"/>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5"/>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5"/>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5"/>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5"/>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5"/>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5"/>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5"/>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2">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2">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2">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05" t="s">
        <v>107</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05"/>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05"/>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05"/>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05"/>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5"/>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5"/>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163.51</v>
      </c>
      <c r="Y55" s="122"/>
      <c r="Z55" s="122"/>
      <c r="AA55" s="122"/>
      <c r="AB55" s="122"/>
      <c r="AC55" s="122"/>
      <c r="AD55" s="122"/>
      <c r="AE55" s="122"/>
      <c r="AF55" s="122"/>
      <c r="AG55" s="122"/>
      <c r="AH55" s="122"/>
      <c r="AI55" s="122"/>
      <c r="AJ55" s="122"/>
      <c r="AK55" s="122"/>
      <c r="AL55" s="122"/>
      <c r="AM55" s="122"/>
      <c r="AN55" s="122"/>
      <c r="AO55" s="122"/>
      <c r="AP55" s="122"/>
      <c r="AQ55" s="123"/>
      <c r="AR55" s="121">
        <f>データ!BM6</f>
        <v>158.27000000000001</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153.83000000000001</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149.13</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141.91999999999999</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10.17</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10.53</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10.84</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12.31</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12.8</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69.03</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65.47</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65.510000000000005</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73.55</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72.34</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92.74</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92.76</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92.75</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87.16</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87.18</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05"/>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117.69</v>
      </c>
      <c r="Y56" s="122"/>
      <c r="Z56" s="122"/>
      <c r="AA56" s="122"/>
      <c r="AB56" s="122"/>
      <c r="AC56" s="122"/>
      <c r="AD56" s="122"/>
      <c r="AE56" s="122"/>
      <c r="AF56" s="122"/>
      <c r="AG56" s="122"/>
      <c r="AH56" s="122"/>
      <c r="AI56" s="122"/>
      <c r="AJ56" s="122"/>
      <c r="AK56" s="122"/>
      <c r="AL56" s="122"/>
      <c r="AM56" s="122"/>
      <c r="AN56" s="122"/>
      <c r="AO56" s="122"/>
      <c r="AP56" s="122"/>
      <c r="AQ56" s="123"/>
      <c r="AR56" s="121">
        <f>データ!BR6</f>
        <v>116.75</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115.48</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95.67</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106.76</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17.07</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17.22</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17.440000000000001</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27.25</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24.35</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57.96</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56</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56.81</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41.58</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42.67</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80.540000000000006</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80.08</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79.69</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63.81</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65.94</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05"/>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05"/>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5"/>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5"/>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5"/>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5"/>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5"/>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5"/>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5"/>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6"/>
      <c r="SN65" s="107"/>
      <c r="SO65" s="107"/>
      <c r="SP65" s="107"/>
      <c r="SQ65" s="107"/>
      <c r="SR65" s="107"/>
      <c r="SS65" s="107"/>
      <c r="ST65" s="107"/>
      <c r="SU65" s="107"/>
      <c r="SV65" s="107"/>
      <c r="SW65" s="107"/>
      <c r="SX65" s="107"/>
      <c r="SY65" s="107"/>
      <c r="SZ65" s="107"/>
      <c r="TA65" s="108"/>
    </row>
    <row r="66" spans="1:521" ht="13.5" customHeight="1" x14ac:dyDescent="0.2">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05"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05"/>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05"/>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05"/>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05"/>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05"/>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05"/>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05"/>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05"/>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05"/>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05"/>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38" t="str">
        <f>データ!$B$10</f>
        <v>R01</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t="str">
        <f>データ!$C$10</f>
        <v>R02</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t="str">
        <f>データ!$D$10</f>
        <v>R03</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t="str">
        <f>データ!$E$10</f>
        <v>R04</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t="str">
        <f>データ!$F$10</f>
        <v>R05</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38" t="str">
        <f>データ!$B$10</f>
        <v>R01</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t="str">
        <f>データ!$C$10</f>
        <v>R02</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t="str">
        <f>データ!$D$10</f>
        <v>R03</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t="str">
        <f>データ!$E$10</f>
        <v>R04</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t="str">
        <f>データ!$F$10</f>
        <v>R05</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38" t="str">
        <f>データ!$B$10</f>
        <v>R01</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t="str">
        <f>データ!$C$10</f>
        <v>R02</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t="str">
        <f>データ!$D$10</f>
        <v>R03</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t="str">
        <f>データ!$E$10</f>
        <v>R04</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t="str">
        <f>データ!$F$10</f>
        <v>R05</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
      <c r="SC79" s="18"/>
      <c r="SD79" s="2"/>
      <c r="SE79" s="2"/>
      <c r="SF79" s="2"/>
      <c r="SG79" s="2"/>
      <c r="SH79" s="2"/>
      <c r="SI79" s="2"/>
      <c r="SJ79" s="2"/>
      <c r="SK79" s="14"/>
      <c r="SL79" s="2"/>
      <c r="SM79" s="105"/>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6" t="s">
        <v>23</v>
      </c>
      <c r="M80" s="136"/>
      <c r="N80" s="136"/>
      <c r="O80" s="136"/>
      <c r="P80" s="136"/>
      <c r="Q80" s="136"/>
      <c r="R80" s="136"/>
      <c r="S80" s="136"/>
      <c r="T80" s="136"/>
      <c r="U80" s="136"/>
      <c r="V80" s="136"/>
      <c r="W80" s="136"/>
      <c r="X80" s="136"/>
      <c r="Y80" s="137">
        <f>データ!DD6</f>
        <v>47.44</v>
      </c>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f>データ!DE6</f>
        <v>48.62</v>
      </c>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f>データ!DF6</f>
        <v>46.29</v>
      </c>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f>データ!DG6</f>
        <v>46.86</v>
      </c>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f>データ!DH6</f>
        <v>47.98</v>
      </c>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2"/>
      <c r="FE80" s="18"/>
      <c r="FF80" s="2"/>
      <c r="FG80" s="2"/>
      <c r="FH80" s="2"/>
      <c r="FI80" s="2"/>
      <c r="FJ80" s="2"/>
      <c r="FK80" s="2"/>
      <c r="FL80" s="2"/>
      <c r="FM80" s="2"/>
      <c r="FN80" s="2"/>
      <c r="FO80" s="2"/>
      <c r="FP80" s="2"/>
      <c r="FQ80" s="2"/>
      <c r="FR80" s="2"/>
      <c r="FS80" s="2"/>
      <c r="FT80" s="2"/>
      <c r="FU80" s="2"/>
      <c r="FV80" s="15"/>
      <c r="FW80" s="2"/>
      <c r="FX80" s="136" t="s">
        <v>23</v>
      </c>
      <c r="FY80" s="136"/>
      <c r="FZ80" s="136"/>
      <c r="GA80" s="136"/>
      <c r="GB80" s="136"/>
      <c r="GC80" s="136"/>
      <c r="GD80" s="136"/>
      <c r="GE80" s="136"/>
      <c r="GF80" s="136"/>
      <c r="GG80" s="136"/>
      <c r="GH80" s="136"/>
      <c r="GI80" s="136"/>
      <c r="GJ80" s="136"/>
      <c r="GK80" s="137">
        <f>データ!DO6</f>
        <v>48.48</v>
      </c>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f>データ!DP6</f>
        <v>48.48</v>
      </c>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f>データ!DQ6</f>
        <v>48.48</v>
      </c>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f>データ!DR6</f>
        <v>29.46</v>
      </c>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f>データ!DS6</f>
        <v>29.46</v>
      </c>
      <c r="KP80" s="137"/>
      <c r="KQ80" s="137"/>
      <c r="KR80" s="137"/>
      <c r="KS80" s="137"/>
      <c r="KT80" s="137"/>
      <c r="KU80" s="137"/>
      <c r="KV80" s="137"/>
      <c r="KW80" s="137"/>
      <c r="KX80" s="137"/>
      <c r="KY80" s="137"/>
      <c r="KZ80" s="137"/>
      <c r="LA80" s="137"/>
      <c r="LB80" s="137"/>
      <c r="LC80" s="137"/>
      <c r="LD80" s="137"/>
      <c r="LE80" s="137"/>
      <c r="LF80" s="137"/>
      <c r="LG80" s="137"/>
      <c r="LH80" s="137"/>
      <c r="LI80" s="137"/>
      <c r="LJ80" s="137"/>
      <c r="LK80" s="137"/>
      <c r="LL80" s="137"/>
      <c r="LM80" s="137"/>
      <c r="LN80" s="137"/>
      <c r="LO80" s="137"/>
      <c r="LP80" s="2"/>
      <c r="LQ80" s="18"/>
      <c r="LR80" s="2"/>
      <c r="LS80" s="2"/>
      <c r="LT80" s="2"/>
      <c r="LU80" s="2"/>
      <c r="LV80" s="2"/>
      <c r="LW80" s="2"/>
      <c r="LX80" s="2"/>
      <c r="LY80" s="2"/>
      <c r="LZ80" s="2"/>
      <c r="MA80" s="2"/>
      <c r="MB80" s="2"/>
      <c r="MC80" s="2"/>
      <c r="MD80" s="2"/>
      <c r="ME80" s="2"/>
      <c r="MF80" s="2"/>
      <c r="MG80" s="2"/>
      <c r="MH80" s="15"/>
      <c r="MI80" s="2"/>
      <c r="MJ80" s="136" t="s">
        <v>23</v>
      </c>
      <c r="MK80" s="136"/>
      <c r="ML80" s="136"/>
      <c r="MM80" s="136"/>
      <c r="MN80" s="136"/>
      <c r="MO80" s="136"/>
      <c r="MP80" s="136"/>
      <c r="MQ80" s="136"/>
      <c r="MR80" s="136"/>
      <c r="MS80" s="136"/>
      <c r="MT80" s="136"/>
      <c r="MU80" s="136"/>
      <c r="MV80" s="136"/>
      <c r="MW80" s="137">
        <f>データ!DZ6</f>
        <v>0</v>
      </c>
      <c r="MX80" s="137"/>
      <c r="MY80" s="137"/>
      <c r="MZ80" s="137"/>
      <c r="NA80" s="137"/>
      <c r="NB80" s="137"/>
      <c r="NC80" s="137"/>
      <c r="ND80" s="137"/>
      <c r="NE80" s="137"/>
      <c r="NF80" s="137"/>
      <c r="NG80" s="137"/>
      <c r="NH80" s="137"/>
      <c r="NI80" s="137"/>
      <c r="NJ80" s="137"/>
      <c r="NK80" s="137"/>
      <c r="NL80" s="137"/>
      <c r="NM80" s="137"/>
      <c r="NN80" s="137"/>
      <c r="NO80" s="137"/>
      <c r="NP80" s="137"/>
      <c r="NQ80" s="137"/>
      <c r="NR80" s="137"/>
      <c r="NS80" s="137"/>
      <c r="NT80" s="137"/>
      <c r="NU80" s="137"/>
      <c r="NV80" s="137"/>
      <c r="NW80" s="137"/>
      <c r="NX80" s="137">
        <f>データ!EA6</f>
        <v>0</v>
      </c>
      <c r="NY80" s="137"/>
      <c r="NZ80" s="137"/>
      <c r="OA80" s="137"/>
      <c r="OB80" s="137"/>
      <c r="OC80" s="137"/>
      <c r="OD80" s="137"/>
      <c r="OE80" s="137"/>
      <c r="OF80" s="137"/>
      <c r="OG80" s="137"/>
      <c r="OH80" s="137"/>
      <c r="OI80" s="137"/>
      <c r="OJ80" s="137"/>
      <c r="OK80" s="137"/>
      <c r="OL80" s="137"/>
      <c r="OM80" s="137"/>
      <c r="ON80" s="137"/>
      <c r="OO80" s="137"/>
      <c r="OP80" s="137"/>
      <c r="OQ80" s="137"/>
      <c r="OR80" s="137"/>
      <c r="OS80" s="137"/>
      <c r="OT80" s="137"/>
      <c r="OU80" s="137"/>
      <c r="OV80" s="137"/>
      <c r="OW80" s="137"/>
      <c r="OX80" s="137"/>
      <c r="OY80" s="137">
        <f>データ!EB6</f>
        <v>0</v>
      </c>
      <c r="OZ80" s="137"/>
      <c r="PA80" s="137"/>
      <c r="PB80" s="137"/>
      <c r="PC80" s="137"/>
      <c r="PD80" s="137"/>
      <c r="PE80" s="137"/>
      <c r="PF80" s="137"/>
      <c r="PG80" s="137"/>
      <c r="PH80" s="137"/>
      <c r="PI80" s="137"/>
      <c r="PJ80" s="137"/>
      <c r="PK80" s="137"/>
      <c r="PL80" s="137"/>
      <c r="PM80" s="137"/>
      <c r="PN80" s="137"/>
      <c r="PO80" s="137"/>
      <c r="PP80" s="137"/>
      <c r="PQ80" s="137"/>
      <c r="PR80" s="137"/>
      <c r="PS80" s="137"/>
      <c r="PT80" s="137"/>
      <c r="PU80" s="137"/>
      <c r="PV80" s="137"/>
      <c r="PW80" s="137"/>
      <c r="PX80" s="137"/>
      <c r="PY80" s="137"/>
      <c r="PZ80" s="137">
        <f>データ!EC6</f>
        <v>0</v>
      </c>
      <c r="QA80" s="137"/>
      <c r="QB80" s="137"/>
      <c r="QC80" s="137"/>
      <c r="QD80" s="137"/>
      <c r="QE80" s="137"/>
      <c r="QF80" s="137"/>
      <c r="QG80" s="137"/>
      <c r="QH80" s="137"/>
      <c r="QI80" s="137"/>
      <c r="QJ80" s="137"/>
      <c r="QK80" s="137"/>
      <c r="QL80" s="137"/>
      <c r="QM80" s="137"/>
      <c r="QN80" s="137"/>
      <c r="QO80" s="137"/>
      <c r="QP80" s="137"/>
      <c r="QQ80" s="137"/>
      <c r="QR80" s="137"/>
      <c r="QS80" s="137"/>
      <c r="QT80" s="137"/>
      <c r="QU80" s="137"/>
      <c r="QV80" s="137"/>
      <c r="QW80" s="137"/>
      <c r="QX80" s="137"/>
      <c r="QY80" s="137"/>
      <c r="QZ80" s="137"/>
      <c r="RA80" s="137">
        <f>データ!ED6</f>
        <v>0</v>
      </c>
      <c r="RB80" s="137"/>
      <c r="RC80" s="137"/>
      <c r="RD80" s="137"/>
      <c r="RE80" s="137"/>
      <c r="RF80" s="137"/>
      <c r="RG80" s="137"/>
      <c r="RH80" s="137"/>
      <c r="RI80" s="137"/>
      <c r="RJ80" s="137"/>
      <c r="RK80" s="137"/>
      <c r="RL80" s="137"/>
      <c r="RM80" s="137"/>
      <c r="RN80" s="137"/>
      <c r="RO80" s="137"/>
      <c r="RP80" s="137"/>
      <c r="RQ80" s="137"/>
      <c r="RR80" s="137"/>
      <c r="RS80" s="137"/>
      <c r="RT80" s="137"/>
      <c r="RU80" s="137"/>
      <c r="RV80" s="137"/>
      <c r="RW80" s="137"/>
      <c r="RX80" s="137"/>
      <c r="RY80" s="137"/>
      <c r="RZ80" s="137"/>
      <c r="SA80" s="137"/>
      <c r="SB80" s="2"/>
      <c r="SC80" s="18"/>
      <c r="SD80" s="2"/>
      <c r="SE80" s="2"/>
      <c r="SF80" s="2"/>
      <c r="SG80" s="2"/>
      <c r="SH80" s="2"/>
      <c r="SI80" s="2"/>
      <c r="SJ80" s="2"/>
      <c r="SK80" s="14"/>
      <c r="SL80" s="2"/>
      <c r="SM80" s="105"/>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6" t="s">
        <v>24</v>
      </c>
      <c r="M81" s="136"/>
      <c r="N81" s="136"/>
      <c r="O81" s="136"/>
      <c r="P81" s="136"/>
      <c r="Q81" s="136"/>
      <c r="R81" s="136"/>
      <c r="S81" s="136"/>
      <c r="T81" s="136"/>
      <c r="U81" s="136"/>
      <c r="V81" s="136"/>
      <c r="W81" s="136"/>
      <c r="X81" s="136"/>
      <c r="Y81" s="137">
        <f>データ!DI6</f>
        <v>60.09</v>
      </c>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f>データ!DJ6</f>
        <v>60.35</v>
      </c>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f>データ!DK6</f>
        <v>61.07</v>
      </c>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f>データ!DL6</f>
        <v>59.87</v>
      </c>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f>データ!DM6</f>
        <v>56.74</v>
      </c>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2"/>
      <c r="FE81" s="18"/>
      <c r="FF81" s="2"/>
      <c r="FG81" s="2"/>
      <c r="FH81" s="2"/>
      <c r="FI81" s="2"/>
      <c r="FJ81" s="2"/>
      <c r="FK81" s="2"/>
      <c r="FL81" s="2"/>
      <c r="FM81" s="2"/>
      <c r="FN81" s="2"/>
      <c r="FO81" s="2"/>
      <c r="FP81" s="2"/>
      <c r="FQ81" s="2"/>
      <c r="FR81" s="2"/>
      <c r="FS81" s="2"/>
      <c r="FT81" s="2"/>
      <c r="FU81" s="2"/>
      <c r="FV81" s="15"/>
      <c r="FW81" s="2"/>
      <c r="FX81" s="136" t="s">
        <v>24</v>
      </c>
      <c r="FY81" s="136"/>
      <c r="FZ81" s="136"/>
      <c r="GA81" s="136"/>
      <c r="GB81" s="136"/>
      <c r="GC81" s="136"/>
      <c r="GD81" s="136"/>
      <c r="GE81" s="136"/>
      <c r="GF81" s="136"/>
      <c r="GG81" s="136"/>
      <c r="GH81" s="136"/>
      <c r="GI81" s="136"/>
      <c r="GJ81" s="136"/>
      <c r="GK81" s="137">
        <f>データ!DT6</f>
        <v>50.93</v>
      </c>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f>データ!DU6</f>
        <v>52.07</v>
      </c>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f>データ!DV6</f>
        <v>50.36</v>
      </c>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f>データ!DW6</f>
        <v>56.59</v>
      </c>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f>データ!DX6</f>
        <v>54.73</v>
      </c>
      <c r="KP81" s="137"/>
      <c r="KQ81" s="137"/>
      <c r="KR81" s="137"/>
      <c r="KS81" s="137"/>
      <c r="KT81" s="137"/>
      <c r="KU81" s="137"/>
      <c r="KV81" s="137"/>
      <c r="KW81" s="137"/>
      <c r="KX81" s="137"/>
      <c r="KY81" s="137"/>
      <c r="KZ81" s="137"/>
      <c r="LA81" s="137"/>
      <c r="LB81" s="137"/>
      <c r="LC81" s="137"/>
      <c r="LD81" s="137"/>
      <c r="LE81" s="137"/>
      <c r="LF81" s="137"/>
      <c r="LG81" s="137"/>
      <c r="LH81" s="137"/>
      <c r="LI81" s="137"/>
      <c r="LJ81" s="137"/>
      <c r="LK81" s="137"/>
      <c r="LL81" s="137"/>
      <c r="LM81" s="137"/>
      <c r="LN81" s="137"/>
      <c r="LO81" s="137"/>
      <c r="LP81" s="2"/>
      <c r="LQ81" s="18"/>
      <c r="LR81" s="2"/>
      <c r="LS81" s="2"/>
      <c r="LT81" s="2"/>
      <c r="LU81" s="2"/>
      <c r="LV81" s="2"/>
      <c r="LW81" s="2"/>
      <c r="LX81" s="2"/>
      <c r="LY81" s="2"/>
      <c r="LZ81" s="2"/>
      <c r="MA81" s="2"/>
      <c r="MB81" s="2"/>
      <c r="MC81" s="2"/>
      <c r="MD81" s="2"/>
      <c r="ME81" s="2"/>
      <c r="MF81" s="2"/>
      <c r="MG81" s="2"/>
      <c r="MH81" s="15"/>
      <c r="MI81" s="2"/>
      <c r="MJ81" s="136" t="s">
        <v>24</v>
      </c>
      <c r="MK81" s="136"/>
      <c r="ML81" s="136"/>
      <c r="MM81" s="136"/>
      <c r="MN81" s="136"/>
      <c r="MO81" s="136"/>
      <c r="MP81" s="136"/>
      <c r="MQ81" s="136"/>
      <c r="MR81" s="136"/>
      <c r="MS81" s="136"/>
      <c r="MT81" s="136"/>
      <c r="MU81" s="136"/>
      <c r="MV81" s="136"/>
      <c r="MW81" s="137">
        <f>データ!EE6</f>
        <v>0.22</v>
      </c>
      <c r="MX81" s="137"/>
      <c r="MY81" s="137"/>
      <c r="MZ81" s="137"/>
      <c r="NA81" s="137"/>
      <c r="NB81" s="137"/>
      <c r="NC81" s="137"/>
      <c r="ND81" s="137"/>
      <c r="NE81" s="137"/>
      <c r="NF81" s="137"/>
      <c r="NG81" s="137"/>
      <c r="NH81" s="137"/>
      <c r="NI81" s="137"/>
      <c r="NJ81" s="137"/>
      <c r="NK81" s="137"/>
      <c r="NL81" s="137"/>
      <c r="NM81" s="137"/>
      <c r="NN81" s="137"/>
      <c r="NO81" s="137"/>
      <c r="NP81" s="137"/>
      <c r="NQ81" s="137"/>
      <c r="NR81" s="137"/>
      <c r="NS81" s="137"/>
      <c r="NT81" s="137"/>
      <c r="NU81" s="137"/>
      <c r="NV81" s="137"/>
      <c r="NW81" s="137"/>
      <c r="NX81" s="137">
        <f>データ!EF6</f>
        <v>0.5</v>
      </c>
      <c r="NY81" s="137"/>
      <c r="NZ81" s="137"/>
      <c r="OA81" s="137"/>
      <c r="OB81" s="137"/>
      <c r="OC81" s="137"/>
      <c r="OD81" s="137"/>
      <c r="OE81" s="137"/>
      <c r="OF81" s="137"/>
      <c r="OG81" s="137"/>
      <c r="OH81" s="137"/>
      <c r="OI81" s="137"/>
      <c r="OJ81" s="137"/>
      <c r="OK81" s="137"/>
      <c r="OL81" s="137"/>
      <c r="OM81" s="137"/>
      <c r="ON81" s="137"/>
      <c r="OO81" s="137"/>
      <c r="OP81" s="137"/>
      <c r="OQ81" s="137"/>
      <c r="OR81" s="137"/>
      <c r="OS81" s="137"/>
      <c r="OT81" s="137"/>
      <c r="OU81" s="137"/>
      <c r="OV81" s="137"/>
      <c r="OW81" s="137"/>
      <c r="OX81" s="137"/>
      <c r="OY81" s="137">
        <f>データ!EG6</f>
        <v>0.2</v>
      </c>
      <c r="OZ81" s="137"/>
      <c r="PA81" s="137"/>
      <c r="PB81" s="137"/>
      <c r="PC81" s="137"/>
      <c r="PD81" s="137"/>
      <c r="PE81" s="137"/>
      <c r="PF81" s="137"/>
      <c r="PG81" s="137"/>
      <c r="PH81" s="137"/>
      <c r="PI81" s="137"/>
      <c r="PJ81" s="137"/>
      <c r="PK81" s="137"/>
      <c r="PL81" s="137"/>
      <c r="PM81" s="137"/>
      <c r="PN81" s="137"/>
      <c r="PO81" s="137"/>
      <c r="PP81" s="137"/>
      <c r="PQ81" s="137"/>
      <c r="PR81" s="137"/>
      <c r="PS81" s="137"/>
      <c r="PT81" s="137"/>
      <c r="PU81" s="137"/>
      <c r="PV81" s="137"/>
      <c r="PW81" s="137"/>
      <c r="PX81" s="137"/>
      <c r="PY81" s="137"/>
      <c r="PZ81" s="137">
        <f>データ!EH6</f>
        <v>0.24</v>
      </c>
      <c r="QA81" s="137"/>
      <c r="QB81" s="137"/>
      <c r="QC81" s="137"/>
      <c r="QD81" s="137"/>
      <c r="QE81" s="137"/>
      <c r="QF81" s="137"/>
      <c r="QG81" s="137"/>
      <c r="QH81" s="137"/>
      <c r="QI81" s="137"/>
      <c r="QJ81" s="137"/>
      <c r="QK81" s="137"/>
      <c r="QL81" s="137"/>
      <c r="QM81" s="137"/>
      <c r="QN81" s="137"/>
      <c r="QO81" s="137"/>
      <c r="QP81" s="137"/>
      <c r="QQ81" s="137"/>
      <c r="QR81" s="137"/>
      <c r="QS81" s="137"/>
      <c r="QT81" s="137"/>
      <c r="QU81" s="137"/>
      <c r="QV81" s="137"/>
      <c r="QW81" s="137"/>
      <c r="QX81" s="137"/>
      <c r="QY81" s="137"/>
      <c r="QZ81" s="137"/>
      <c r="RA81" s="137">
        <f>データ!EI6</f>
        <v>0.52</v>
      </c>
      <c r="RB81" s="137"/>
      <c r="RC81" s="137"/>
      <c r="RD81" s="137"/>
      <c r="RE81" s="137"/>
      <c r="RF81" s="137"/>
      <c r="RG81" s="137"/>
      <c r="RH81" s="137"/>
      <c r="RI81" s="137"/>
      <c r="RJ81" s="137"/>
      <c r="RK81" s="137"/>
      <c r="RL81" s="137"/>
      <c r="RM81" s="137"/>
      <c r="RN81" s="137"/>
      <c r="RO81" s="137"/>
      <c r="RP81" s="137"/>
      <c r="RQ81" s="137"/>
      <c r="RR81" s="137"/>
      <c r="RS81" s="137"/>
      <c r="RT81" s="137"/>
      <c r="RU81" s="137"/>
      <c r="RV81" s="137"/>
      <c r="RW81" s="137"/>
      <c r="RX81" s="137"/>
      <c r="RY81" s="137"/>
      <c r="RZ81" s="137"/>
      <c r="SA81" s="137"/>
      <c r="SB81" s="2"/>
      <c r="SC81" s="18"/>
      <c r="SD81" s="2"/>
      <c r="SE81" s="2"/>
      <c r="SF81" s="2"/>
      <c r="SG81" s="2"/>
      <c r="SH81" s="2"/>
      <c r="SI81" s="2"/>
      <c r="SJ81" s="2"/>
      <c r="SK81" s="14"/>
      <c r="SL81" s="2"/>
      <c r="SM81" s="105"/>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05"/>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5"/>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5"/>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6"/>
      <c r="SN85" s="107"/>
      <c r="SO85" s="107"/>
      <c r="SP85" s="107"/>
      <c r="SQ85" s="107"/>
      <c r="SR85" s="107"/>
      <c r="SS85" s="107"/>
      <c r="ST85" s="107"/>
      <c r="SU85" s="107"/>
      <c r="SV85" s="107"/>
      <c r="SW85" s="107"/>
      <c r="SX85" s="107"/>
      <c r="SY85" s="107"/>
      <c r="SZ85" s="107"/>
      <c r="TA85" s="10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29</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37</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38</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TcDPrwgU8T4ydzibQ2327X1149iWAQcTQpu09gVNO4L2CSHX/DGTg8XR8A4A95u0OKObTLiKxpjM1U7ch7o9w==" saltValue="mglqQ0qWmT3v/jqZZVHO5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7" t="s">
        <v>48</v>
      </c>
      <c r="I3" s="148"/>
      <c r="J3" s="148"/>
      <c r="K3" s="148"/>
      <c r="L3" s="148"/>
      <c r="M3" s="148"/>
      <c r="N3" s="148"/>
      <c r="O3" s="148"/>
      <c r="P3" s="148"/>
      <c r="Q3" s="148"/>
      <c r="R3" s="148"/>
      <c r="S3" s="148"/>
      <c r="T3" s="151" t="s">
        <v>49</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50</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51</v>
      </c>
      <c r="B4" s="30"/>
      <c r="C4" s="30"/>
      <c r="D4" s="30"/>
      <c r="E4" s="30"/>
      <c r="F4" s="30"/>
      <c r="G4" s="30"/>
      <c r="H4" s="149"/>
      <c r="I4" s="150"/>
      <c r="J4" s="150"/>
      <c r="K4" s="150"/>
      <c r="L4" s="150"/>
      <c r="M4" s="150"/>
      <c r="N4" s="150"/>
      <c r="O4" s="150"/>
      <c r="P4" s="150"/>
      <c r="Q4" s="150"/>
      <c r="R4" s="150"/>
      <c r="S4" s="150"/>
      <c r="T4" s="146" t="s">
        <v>52</v>
      </c>
      <c r="U4" s="146"/>
      <c r="V4" s="146"/>
      <c r="W4" s="146"/>
      <c r="X4" s="146"/>
      <c r="Y4" s="146"/>
      <c r="Z4" s="146"/>
      <c r="AA4" s="146"/>
      <c r="AB4" s="146"/>
      <c r="AC4" s="146"/>
      <c r="AD4" s="146"/>
      <c r="AE4" s="146" t="s">
        <v>53</v>
      </c>
      <c r="AF4" s="146"/>
      <c r="AG4" s="146"/>
      <c r="AH4" s="146"/>
      <c r="AI4" s="146"/>
      <c r="AJ4" s="146"/>
      <c r="AK4" s="146"/>
      <c r="AL4" s="146"/>
      <c r="AM4" s="146"/>
      <c r="AN4" s="146"/>
      <c r="AO4" s="146"/>
      <c r="AP4" s="146" t="s">
        <v>54</v>
      </c>
      <c r="AQ4" s="146"/>
      <c r="AR4" s="146"/>
      <c r="AS4" s="146"/>
      <c r="AT4" s="146"/>
      <c r="AU4" s="146"/>
      <c r="AV4" s="146"/>
      <c r="AW4" s="146"/>
      <c r="AX4" s="146"/>
      <c r="AY4" s="146"/>
      <c r="AZ4" s="146"/>
      <c r="BA4" s="146" t="s">
        <v>55</v>
      </c>
      <c r="BB4" s="146"/>
      <c r="BC4" s="146"/>
      <c r="BD4" s="146"/>
      <c r="BE4" s="146"/>
      <c r="BF4" s="146"/>
      <c r="BG4" s="146"/>
      <c r="BH4" s="146"/>
      <c r="BI4" s="146"/>
      <c r="BJ4" s="146"/>
      <c r="BK4" s="146"/>
      <c r="BL4" s="146" t="s">
        <v>56</v>
      </c>
      <c r="BM4" s="146"/>
      <c r="BN4" s="146"/>
      <c r="BO4" s="146"/>
      <c r="BP4" s="146"/>
      <c r="BQ4" s="146"/>
      <c r="BR4" s="146"/>
      <c r="BS4" s="146"/>
      <c r="BT4" s="146"/>
      <c r="BU4" s="146"/>
      <c r="BV4" s="146"/>
      <c r="BW4" s="146" t="s">
        <v>57</v>
      </c>
      <c r="BX4" s="146"/>
      <c r="BY4" s="146"/>
      <c r="BZ4" s="146"/>
      <c r="CA4" s="146"/>
      <c r="CB4" s="146"/>
      <c r="CC4" s="146"/>
      <c r="CD4" s="146"/>
      <c r="CE4" s="146"/>
      <c r="CF4" s="146"/>
      <c r="CG4" s="146"/>
      <c r="CH4" s="146" t="s">
        <v>58</v>
      </c>
      <c r="CI4" s="146"/>
      <c r="CJ4" s="146"/>
      <c r="CK4" s="146"/>
      <c r="CL4" s="146"/>
      <c r="CM4" s="146"/>
      <c r="CN4" s="146"/>
      <c r="CO4" s="146"/>
      <c r="CP4" s="146"/>
      <c r="CQ4" s="146"/>
      <c r="CR4" s="146"/>
      <c r="CS4" s="146" t="s">
        <v>59</v>
      </c>
      <c r="CT4" s="146"/>
      <c r="CU4" s="146"/>
      <c r="CV4" s="146"/>
      <c r="CW4" s="146"/>
      <c r="CX4" s="146"/>
      <c r="CY4" s="146"/>
      <c r="CZ4" s="146"/>
      <c r="DA4" s="146"/>
      <c r="DB4" s="146"/>
      <c r="DC4" s="146"/>
      <c r="DD4" s="146" t="s">
        <v>60</v>
      </c>
      <c r="DE4" s="146"/>
      <c r="DF4" s="146"/>
      <c r="DG4" s="146"/>
      <c r="DH4" s="146"/>
      <c r="DI4" s="146"/>
      <c r="DJ4" s="146"/>
      <c r="DK4" s="146"/>
      <c r="DL4" s="146"/>
      <c r="DM4" s="146"/>
      <c r="DN4" s="146"/>
      <c r="DO4" s="146" t="s">
        <v>61</v>
      </c>
      <c r="DP4" s="146"/>
      <c r="DQ4" s="146"/>
      <c r="DR4" s="146"/>
      <c r="DS4" s="146"/>
      <c r="DT4" s="146"/>
      <c r="DU4" s="146"/>
      <c r="DV4" s="146"/>
      <c r="DW4" s="146"/>
      <c r="DX4" s="146"/>
      <c r="DY4" s="146"/>
      <c r="DZ4" s="146" t="s">
        <v>62</v>
      </c>
      <c r="EA4" s="146"/>
      <c r="EB4" s="146"/>
      <c r="EC4" s="146"/>
      <c r="ED4" s="146"/>
      <c r="EE4" s="146"/>
      <c r="EF4" s="146"/>
      <c r="EG4" s="146"/>
      <c r="EH4" s="146"/>
      <c r="EI4" s="146"/>
      <c r="EJ4" s="146"/>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165.59</v>
      </c>
      <c r="U6" s="35">
        <f>U7</f>
        <v>165.01</v>
      </c>
      <c r="V6" s="35">
        <f>V7</f>
        <v>159.27000000000001</v>
      </c>
      <c r="W6" s="35">
        <f>W7</f>
        <v>155.47999999999999</v>
      </c>
      <c r="X6" s="35">
        <f t="shared" si="3"/>
        <v>145.75</v>
      </c>
      <c r="Y6" s="35">
        <f t="shared" si="3"/>
        <v>119.89</v>
      </c>
      <c r="Z6" s="35">
        <f t="shared" si="3"/>
        <v>119.93</v>
      </c>
      <c r="AA6" s="35">
        <f t="shared" si="3"/>
        <v>118.4</v>
      </c>
      <c r="AB6" s="35">
        <f t="shared" si="3"/>
        <v>111.03</v>
      </c>
      <c r="AC6" s="35">
        <f t="shared" si="3"/>
        <v>112.45</v>
      </c>
      <c r="AD6" s="33" t="str">
        <f>IF(AD7="-","【-】","【"&amp;SUBSTITUTE(TEXT(AD7,"#,##0.00"),"-","△")&amp;"】")</f>
        <v>【114.39】</v>
      </c>
      <c r="AE6" s="35">
        <f t="shared" si="3"/>
        <v>688.87</v>
      </c>
      <c r="AF6" s="35">
        <f>AF7</f>
        <v>643.71</v>
      </c>
      <c r="AG6" s="35">
        <f>AG7</f>
        <v>782.71</v>
      </c>
      <c r="AH6" s="35">
        <f>AH7</f>
        <v>862.76</v>
      </c>
      <c r="AI6" s="35">
        <f t="shared" si="3"/>
        <v>864.29</v>
      </c>
      <c r="AJ6" s="35">
        <f t="shared" si="3"/>
        <v>16.670000000000002</v>
      </c>
      <c r="AK6" s="35">
        <f t="shared" si="3"/>
        <v>9.4700000000000006</v>
      </c>
      <c r="AL6" s="35">
        <f t="shared" si="3"/>
        <v>11.03</v>
      </c>
      <c r="AM6" s="35">
        <f t="shared" si="3"/>
        <v>164.95</v>
      </c>
      <c r="AN6" s="35">
        <f t="shared" si="3"/>
        <v>124.74</v>
      </c>
      <c r="AO6" s="33" t="str">
        <f>IF(AO7="-","【-】","【"&amp;SUBSTITUTE(TEXT(AO7,"#,##0.00"),"-","△")&amp;"】")</f>
        <v>【23.61】</v>
      </c>
      <c r="AP6" s="35">
        <f t="shared" si="3"/>
        <v>633.17999999999995</v>
      </c>
      <c r="AQ6" s="35">
        <f>AQ7</f>
        <v>722.09</v>
      </c>
      <c r="AR6" s="35">
        <f>AR7</f>
        <v>499</v>
      </c>
      <c r="AS6" s="35">
        <f>AS7</f>
        <v>612.57000000000005</v>
      </c>
      <c r="AT6" s="35">
        <f t="shared" si="3"/>
        <v>604.92999999999995</v>
      </c>
      <c r="AU6" s="35">
        <f t="shared" si="3"/>
        <v>368.36</v>
      </c>
      <c r="AV6" s="35">
        <f t="shared" si="3"/>
        <v>380.84</v>
      </c>
      <c r="AW6" s="35">
        <f t="shared" si="3"/>
        <v>424.64</v>
      </c>
      <c r="AX6" s="35">
        <f t="shared" si="3"/>
        <v>549.66999999999996</v>
      </c>
      <c r="AY6" s="35">
        <f t="shared" si="3"/>
        <v>599.1</v>
      </c>
      <c r="AZ6" s="33" t="str">
        <f>IF(AZ7="-","【-】","【"&amp;SUBSTITUTE(TEXT(AZ7,"#,##0.00"),"-","△")&amp;"】")</f>
        <v>【494.95】</v>
      </c>
      <c r="BA6" s="35">
        <f t="shared" si="3"/>
        <v>219.28</v>
      </c>
      <c r="BB6" s="35">
        <f>BB7</f>
        <v>174.75</v>
      </c>
      <c r="BC6" s="35">
        <f>BC7</f>
        <v>126.21</v>
      </c>
      <c r="BD6" s="35">
        <f>BD7</f>
        <v>103.69</v>
      </c>
      <c r="BE6" s="35">
        <f t="shared" si="3"/>
        <v>62.69</v>
      </c>
      <c r="BF6" s="35">
        <f t="shared" si="3"/>
        <v>227.51</v>
      </c>
      <c r="BG6" s="35">
        <f t="shared" si="3"/>
        <v>225.72</v>
      </c>
      <c r="BH6" s="35">
        <f t="shared" si="3"/>
        <v>217.8</v>
      </c>
      <c r="BI6" s="35">
        <f t="shared" si="3"/>
        <v>256.39999999999998</v>
      </c>
      <c r="BJ6" s="35">
        <f t="shared" si="3"/>
        <v>254.62</v>
      </c>
      <c r="BK6" s="33" t="str">
        <f>IF(BK7="-","【-】","【"&amp;SUBSTITUTE(TEXT(BK7,"#,##0.00"),"-","△")&amp;"】")</f>
        <v>【229.84】</v>
      </c>
      <c r="BL6" s="35">
        <f t="shared" si="3"/>
        <v>163.51</v>
      </c>
      <c r="BM6" s="35">
        <f>BM7</f>
        <v>158.27000000000001</v>
      </c>
      <c r="BN6" s="35">
        <f>BN7</f>
        <v>153.83000000000001</v>
      </c>
      <c r="BO6" s="35">
        <f>BO7</f>
        <v>149.13</v>
      </c>
      <c r="BP6" s="35">
        <f t="shared" si="3"/>
        <v>141.91999999999999</v>
      </c>
      <c r="BQ6" s="35">
        <f t="shared" si="3"/>
        <v>117.69</v>
      </c>
      <c r="BR6" s="35">
        <f t="shared" si="3"/>
        <v>116.75</v>
      </c>
      <c r="BS6" s="35">
        <f t="shared" si="3"/>
        <v>115.48</v>
      </c>
      <c r="BT6" s="35">
        <f t="shared" si="3"/>
        <v>95.67</v>
      </c>
      <c r="BU6" s="35">
        <f t="shared" si="3"/>
        <v>106.76</v>
      </c>
      <c r="BV6" s="33" t="str">
        <f>IF(BV7="-","【-】","【"&amp;SUBSTITUTE(TEXT(BV7,"#,##0.00"),"-","△")&amp;"】")</f>
        <v>【110.13】</v>
      </c>
      <c r="BW6" s="35">
        <f t="shared" si="3"/>
        <v>10.17</v>
      </c>
      <c r="BX6" s="35">
        <f>BX7</f>
        <v>10.53</v>
      </c>
      <c r="BY6" s="35">
        <f>BY7</f>
        <v>10.84</v>
      </c>
      <c r="BZ6" s="35">
        <f>BZ7</f>
        <v>12.31</v>
      </c>
      <c r="CA6" s="35">
        <f t="shared" si="3"/>
        <v>12.8</v>
      </c>
      <c r="CB6" s="35">
        <f t="shared" si="3"/>
        <v>17.07</v>
      </c>
      <c r="CC6" s="35">
        <f t="shared" si="3"/>
        <v>17.22</v>
      </c>
      <c r="CD6" s="35">
        <f t="shared" si="3"/>
        <v>17.440000000000001</v>
      </c>
      <c r="CE6" s="35">
        <f t="shared" si="3"/>
        <v>27.25</v>
      </c>
      <c r="CF6" s="35">
        <f t="shared" ref="CF6" si="4">CF7</f>
        <v>24.35</v>
      </c>
      <c r="CG6" s="33" t="str">
        <f>IF(CG7="-","【-】","【"&amp;SUBSTITUTE(TEXT(CG7,"#,##0.00"),"-","△")&amp;"】")</f>
        <v>【19.72】</v>
      </c>
      <c r="CH6" s="35">
        <f t="shared" ref="CH6:CQ6" si="5">CH7</f>
        <v>69.03</v>
      </c>
      <c r="CI6" s="35">
        <f>CI7</f>
        <v>65.47</v>
      </c>
      <c r="CJ6" s="35">
        <f>CJ7</f>
        <v>65.510000000000005</v>
      </c>
      <c r="CK6" s="35">
        <f>CK7</f>
        <v>73.55</v>
      </c>
      <c r="CL6" s="35">
        <f t="shared" si="5"/>
        <v>72.34</v>
      </c>
      <c r="CM6" s="35">
        <f t="shared" si="5"/>
        <v>57.96</v>
      </c>
      <c r="CN6" s="35">
        <f t="shared" si="5"/>
        <v>56</v>
      </c>
      <c r="CO6" s="35">
        <f t="shared" si="5"/>
        <v>56.81</v>
      </c>
      <c r="CP6" s="35">
        <f t="shared" si="5"/>
        <v>41.58</v>
      </c>
      <c r="CQ6" s="35">
        <f t="shared" si="5"/>
        <v>42.67</v>
      </c>
      <c r="CR6" s="33" t="str">
        <f>IF(CR7="-","【-】","【"&amp;SUBSTITUTE(TEXT(CR7,"#,##0.00"),"-","△")&amp;"】")</f>
        <v>【52.61】</v>
      </c>
      <c r="CS6" s="35">
        <f t="shared" ref="CS6:DB6" si="6">CS7</f>
        <v>92.74</v>
      </c>
      <c r="CT6" s="35">
        <f>CT7</f>
        <v>92.76</v>
      </c>
      <c r="CU6" s="35">
        <f>CU7</f>
        <v>92.75</v>
      </c>
      <c r="CV6" s="35">
        <f>CV7</f>
        <v>87.16</v>
      </c>
      <c r="CW6" s="35">
        <f t="shared" si="6"/>
        <v>87.18</v>
      </c>
      <c r="CX6" s="35">
        <f t="shared" si="6"/>
        <v>80.540000000000006</v>
      </c>
      <c r="CY6" s="35">
        <f t="shared" si="6"/>
        <v>80.08</v>
      </c>
      <c r="CZ6" s="35">
        <f t="shared" si="6"/>
        <v>79.69</v>
      </c>
      <c r="DA6" s="35">
        <f t="shared" si="6"/>
        <v>63.81</v>
      </c>
      <c r="DB6" s="35">
        <f t="shared" si="6"/>
        <v>65.94</v>
      </c>
      <c r="DC6" s="33" t="str">
        <f>IF(DC7="-","【-】","【"&amp;SUBSTITUTE(TEXT(DC7,"#,##0.00"),"-","△")&amp;"】")</f>
        <v>【77.52】</v>
      </c>
      <c r="DD6" s="35">
        <f t="shared" ref="DD6:DM6" si="7">DD7</f>
        <v>47.44</v>
      </c>
      <c r="DE6" s="35">
        <f>DE7</f>
        <v>48.62</v>
      </c>
      <c r="DF6" s="35">
        <f>DF7</f>
        <v>46.29</v>
      </c>
      <c r="DG6" s="35">
        <f>DG7</f>
        <v>46.86</v>
      </c>
      <c r="DH6" s="35">
        <f t="shared" si="7"/>
        <v>47.98</v>
      </c>
      <c r="DI6" s="35">
        <f t="shared" si="7"/>
        <v>60.09</v>
      </c>
      <c r="DJ6" s="35">
        <f t="shared" si="7"/>
        <v>60.35</v>
      </c>
      <c r="DK6" s="35">
        <f t="shared" si="7"/>
        <v>61.07</v>
      </c>
      <c r="DL6" s="35">
        <f t="shared" si="7"/>
        <v>59.87</v>
      </c>
      <c r="DM6" s="35">
        <f t="shared" si="7"/>
        <v>56.74</v>
      </c>
      <c r="DN6" s="33" t="str">
        <f>IF(DN7="-","【-】","【"&amp;SUBSTITUTE(TEXT(DN7,"#,##0.00"),"-","△")&amp;"】")</f>
        <v>【61.16】</v>
      </c>
      <c r="DO6" s="35">
        <f t="shared" ref="DO6:DX6" si="8">DO7</f>
        <v>48.48</v>
      </c>
      <c r="DP6" s="35">
        <f>DP7</f>
        <v>48.48</v>
      </c>
      <c r="DQ6" s="35">
        <f>DQ7</f>
        <v>48.48</v>
      </c>
      <c r="DR6" s="35">
        <f>DR7</f>
        <v>29.46</v>
      </c>
      <c r="DS6" s="35">
        <f t="shared" si="8"/>
        <v>29.46</v>
      </c>
      <c r="DT6" s="35">
        <f t="shared" si="8"/>
        <v>50.93</v>
      </c>
      <c r="DU6" s="35">
        <f t="shared" si="8"/>
        <v>52.07</v>
      </c>
      <c r="DV6" s="35">
        <f t="shared" si="8"/>
        <v>50.36</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0.52</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193420</v>
      </c>
      <c r="L7" s="37" t="s">
        <v>98</v>
      </c>
      <c r="M7" s="38">
        <v>2</v>
      </c>
      <c r="N7" s="38">
        <v>139926</v>
      </c>
      <c r="O7" s="39" t="s">
        <v>99</v>
      </c>
      <c r="P7" s="39">
        <v>-27.2</v>
      </c>
      <c r="Q7" s="38">
        <v>49</v>
      </c>
      <c r="R7" s="38">
        <v>168630</v>
      </c>
      <c r="S7" s="37" t="s">
        <v>100</v>
      </c>
      <c r="T7" s="40">
        <v>165.59</v>
      </c>
      <c r="U7" s="40">
        <v>165.01</v>
      </c>
      <c r="V7" s="40">
        <v>159.27000000000001</v>
      </c>
      <c r="W7" s="40">
        <v>155.47999999999999</v>
      </c>
      <c r="X7" s="40">
        <v>145.75</v>
      </c>
      <c r="Y7" s="40">
        <v>119.89</v>
      </c>
      <c r="Z7" s="40">
        <v>119.93</v>
      </c>
      <c r="AA7" s="40">
        <v>118.4</v>
      </c>
      <c r="AB7" s="40">
        <v>111.03</v>
      </c>
      <c r="AC7" s="41">
        <v>112.45</v>
      </c>
      <c r="AD7" s="40">
        <v>114.39</v>
      </c>
      <c r="AE7" s="40">
        <v>688.87</v>
      </c>
      <c r="AF7" s="40">
        <v>643.71</v>
      </c>
      <c r="AG7" s="40">
        <v>782.71</v>
      </c>
      <c r="AH7" s="40">
        <v>862.76</v>
      </c>
      <c r="AI7" s="40">
        <v>864.29</v>
      </c>
      <c r="AJ7" s="40">
        <v>16.670000000000002</v>
      </c>
      <c r="AK7" s="40">
        <v>9.4700000000000006</v>
      </c>
      <c r="AL7" s="40">
        <v>11.03</v>
      </c>
      <c r="AM7" s="40">
        <v>164.95</v>
      </c>
      <c r="AN7" s="40">
        <v>124.74</v>
      </c>
      <c r="AO7" s="40">
        <v>23.61</v>
      </c>
      <c r="AP7" s="40">
        <v>633.17999999999995</v>
      </c>
      <c r="AQ7" s="40">
        <v>722.09</v>
      </c>
      <c r="AR7" s="40">
        <v>499</v>
      </c>
      <c r="AS7" s="40">
        <v>612.57000000000005</v>
      </c>
      <c r="AT7" s="40">
        <v>604.92999999999995</v>
      </c>
      <c r="AU7" s="40">
        <v>368.36</v>
      </c>
      <c r="AV7" s="40">
        <v>380.84</v>
      </c>
      <c r="AW7" s="40">
        <v>424.64</v>
      </c>
      <c r="AX7" s="40">
        <v>549.66999999999996</v>
      </c>
      <c r="AY7" s="40">
        <v>599.1</v>
      </c>
      <c r="AZ7" s="40">
        <v>494.95</v>
      </c>
      <c r="BA7" s="40">
        <v>219.28</v>
      </c>
      <c r="BB7" s="40">
        <v>174.75</v>
      </c>
      <c r="BC7" s="40">
        <v>126.21</v>
      </c>
      <c r="BD7" s="40">
        <v>103.69</v>
      </c>
      <c r="BE7" s="40">
        <v>62.69</v>
      </c>
      <c r="BF7" s="40">
        <v>227.51</v>
      </c>
      <c r="BG7" s="40">
        <v>225.72</v>
      </c>
      <c r="BH7" s="40">
        <v>217.8</v>
      </c>
      <c r="BI7" s="40">
        <v>256.39999999999998</v>
      </c>
      <c r="BJ7" s="40">
        <v>254.62</v>
      </c>
      <c r="BK7" s="40">
        <v>229.84</v>
      </c>
      <c r="BL7" s="40">
        <v>163.51</v>
      </c>
      <c r="BM7" s="40">
        <v>158.27000000000001</v>
      </c>
      <c r="BN7" s="40">
        <v>153.83000000000001</v>
      </c>
      <c r="BO7" s="40">
        <v>149.13</v>
      </c>
      <c r="BP7" s="40">
        <v>141.91999999999999</v>
      </c>
      <c r="BQ7" s="40">
        <v>117.69</v>
      </c>
      <c r="BR7" s="40">
        <v>116.75</v>
      </c>
      <c r="BS7" s="40">
        <v>115.48</v>
      </c>
      <c r="BT7" s="40">
        <v>95.67</v>
      </c>
      <c r="BU7" s="40">
        <v>106.76</v>
      </c>
      <c r="BV7" s="40">
        <v>110.13</v>
      </c>
      <c r="BW7" s="40">
        <v>10.17</v>
      </c>
      <c r="BX7" s="40">
        <v>10.53</v>
      </c>
      <c r="BY7" s="40">
        <v>10.84</v>
      </c>
      <c r="BZ7" s="40">
        <v>12.31</v>
      </c>
      <c r="CA7" s="40">
        <v>12.8</v>
      </c>
      <c r="CB7" s="40">
        <v>17.07</v>
      </c>
      <c r="CC7" s="40">
        <v>17.22</v>
      </c>
      <c r="CD7" s="40">
        <v>17.440000000000001</v>
      </c>
      <c r="CE7" s="40">
        <v>27.25</v>
      </c>
      <c r="CF7" s="40">
        <v>24.35</v>
      </c>
      <c r="CG7" s="40">
        <v>19.72</v>
      </c>
      <c r="CH7" s="40">
        <v>69.03</v>
      </c>
      <c r="CI7" s="40">
        <v>65.47</v>
      </c>
      <c r="CJ7" s="40">
        <v>65.510000000000005</v>
      </c>
      <c r="CK7" s="40">
        <v>73.55</v>
      </c>
      <c r="CL7" s="40">
        <v>72.34</v>
      </c>
      <c r="CM7" s="40">
        <v>57.96</v>
      </c>
      <c r="CN7" s="40">
        <v>56</v>
      </c>
      <c r="CO7" s="40">
        <v>56.81</v>
      </c>
      <c r="CP7" s="40">
        <v>41.58</v>
      </c>
      <c r="CQ7" s="40">
        <v>42.67</v>
      </c>
      <c r="CR7" s="40">
        <v>52.61</v>
      </c>
      <c r="CS7" s="40">
        <v>92.74</v>
      </c>
      <c r="CT7" s="40">
        <v>92.76</v>
      </c>
      <c r="CU7" s="40">
        <v>92.75</v>
      </c>
      <c r="CV7" s="40">
        <v>87.16</v>
      </c>
      <c r="CW7" s="40">
        <v>87.18</v>
      </c>
      <c r="CX7" s="40">
        <v>80.540000000000006</v>
      </c>
      <c r="CY7" s="40">
        <v>80.08</v>
      </c>
      <c r="CZ7" s="40">
        <v>79.69</v>
      </c>
      <c r="DA7" s="40">
        <v>63.81</v>
      </c>
      <c r="DB7" s="40">
        <v>65.94</v>
      </c>
      <c r="DC7" s="40">
        <v>77.52</v>
      </c>
      <c r="DD7" s="40">
        <v>47.44</v>
      </c>
      <c r="DE7" s="40">
        <v>48.62</v>
      </c>
      <c r="DF7" s="40">
        <v>46.29</v>
      </c>
      <c r="DG7" s="40">
        <v>46.86</v>
      </c>
      <c r="DH7" s="40">
        <v>47.98</v>
      </c>
      <c r="DI7" s="40">
        <v>60.09</v>
      </c>
      <c r="DJ7" s="40">
        <v>60.35</v>
      </c>
      <c r="DK7" s="40">
        <v>61.07</v>
      </c>
      <c r="DL7" s="40">
        <v>59.87</v>
      </c>
      <c r="DM7" s="40">
        <v>56.74</v>
      </c>
      <c r="DN7" s="40">
        <v>61.16</v>
      </c>
      <c r="DO7" s="40">
        <v>48.48</v>
      </c>
      <c r="DP7" s="40">
        <v>48.48</v>
      </c>
      <c r="DQ7" s="40">
        <v>48.48</v>
      </c>
      <c r="DR7" s="40">
        <v>29.46</v>
      </c>
      <c r="DS7" s="40">
        <v>29.46</v>
      </c>
      <c r="DT7" s="40">
        <v>50.93</v>
      </c>
      <c r="DU7" s="40">
        <v>52.07</v>
      </c>
      <c r="DV7" s="40">
        <v>50.36</v>
      </c>
      <c r="DW7" s="40">
        <v>56.59</v>
      </c>
      <c r="DX7" s="40">
        <v>54.73</v>
      </c>
      <c r="DY7" s="40">
        <v>49.95</v>
      </c>
      <c r="DZ7" s="40">
        <v>0</v>
      </c>
      <c r="EA7" s="40">
        <v>0</v>
      </c>
      <c r="EB7" s="40">
        <v>0</v>
      </c>
      <c r="EC7" s="40">
        <v>0</v>
      </c>
      <c r="ED7" s="40">
        <v>0</v>
      </c>
      <c r="EE7" s="40">
        <v>0.22</v>
      </c>
      <c r="EF7" s="40">
        <v>0.5</v>
      </c>
      <c r="EG7" s="40">
        <v>0.2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165.59</v>
      </c>
      <c r="V11" s="48">
        <f>IF(U6="-",NA(),U6)</f>
        <v>165.01</v>
      </c>
      <c r="W11" s="48">
        <f>IF(V6="-",NA(),V6)</f>
        <v>159.27000000000001</v>
      </c>
      <c r="X11" s="48">
        <f>IF(W6="-",NA(),W6)</f>
        <v>155.47999999999999</v>
      </c>
      <c r="Y11" s="48">
        <f>IF(X6="-",NA(),X6)</f>
        <v>145.75</v>
      </c>
      <c r="AE11" s="47" t="s">
        <v>23</v>
      </c>
      <c r="AF11" s="48">
        <f>IF(AE6="-",NA(),AE6)</f>
        <v>688.87</v>
      </c>
      <c r="AG11" s="48">
        <f>IF(AF6="-",NA(),AF6)</f>
        <v>643.71</v>
      </c>
      <c r="AH11" s="48">
        <f>IF(AG6="-",NA(),AG6)</f>
        <v>782.71</v>
      </c>
      <c r="AI11" s="48">
        <f>IF(AH6="-",NA(),AH6)</f>
        <v>862.76</v>
      </c>
      <c r="AJ11" s="48">
        <f>IF(AI6="-",NA(),AI6)</f>
        <v>864.29</v>
      </c>
      <c r="AP11" s="47" t="s">
        <v>23</v>
      </c>
      <c r="AQ11" s="48">
        <f>IF(AP6="-",NA(),AP6)</f>
        <v>633.17999999999995</v>
      </c>
      <c r="AR11" s="48">
        <f>IF(AQ6="-",NA(),AQ6)</f>
        <v>722.09</v>
      </c>
      <c r="AS11" s="48">
        <f>IF(AR6="-",NA(),AR6)</f>
        <v>499</v>
      </c>
      <c r="AT11" s="48">
        <f>IF(AS6="-",NA(),AS6)</f>
        <v>612.57000000000005</v>
      </c>
      <c r="AU11" s="48">
        <f>IF(AT6="-",NA(),AT6)</f>
        <v>604.92999999999995</v>
      </c>
      <c r="BA11" s="47" t="s">
        <v>23</v>
      </c>
      <c r="BB11" s="48">
        <f>IF(BA6="-",NA(),BA6)</f>
        <v>219.28</v>
      </c>
      <c r="BC11" s="48">
        <f>IF(BB6="-",NA(),BB6)</f>
        <v>174.75</v>
      </c>
      <c r="BD11" s="48">
        <f>IF(BC6="-",NA(),BC6)</f>
        <v>126.21</v>
      </c>
      <c r="BE11" s="48">
        <f>IF(BD6="-",NA(),BD6)</f>
        <v>103.69</v>
      </c>
      <c r="BF11" s="48">
        <f>IF(BE6="-",NA(),BE6)</f>
        <v>62.69</v>
      </c>
      <c r="BL11" s="47" t="s">
        <v>23</v>
      </c>
      <c r="BM11" s="48">
        <f>IF(BL6="-",NA(),BL6)</f>
        <v>163.51</v>
      </c>
      <c r="BN11" s="48">
        <f>IF(BM6="-",NA(),BM6)</f>
        <v>158.27000000000001</v>
      </c>
      <c r="BO11" s="48">
        <f>IF(BN6="-",NA(),BN6)</f>
        <v>153.83000000000001</v>
      </c>
      <c r="BP11" s="48">
        <f>IF(BO6="-",NA(),BO6)</f>
        <v>149.13</v>
      </c>
      <c r="BQ11" s="48">
        <f>IF(BP6="-",NA(),BP6)</f>
        <v>141.91999999999999</v>
      </c>
      <c r="BW11" s="47" t="s">
        <v>23</v>
      </c>
      <c r="BX11" s="48">
        <f>IF(BW6="-",NA(),BW6)</f>
        <v>10.17</v>
      </c>
      <c r="BY11" s="48">
        <f>IF(BX6="-",NA(),BX6)</f>
        <v>10.53</v>
      </c>
      <c r="BZ11" s="48">
        <f>IF(BY6="-",NA(),BY6)</f>
        <v>10.84</v>
      </c>
      <c r="CA11" s="48">
        <f>IF(BZ6="-",NA(),BZ6)</f>
        <v>12.31</v>
      </c>
      <c r="CB11" s="48">
        <f>IF(CA6="-",NA(),CA6)</f>
        <v>12.8</v>
      </c>
      <c r="CH11" s="47" t="s">
        <v>23</v>
      </c>
      <c r="CI11" s="48">
        <f>IF(CH6="-",NA(),CH6)</f>
        <v>69.03</v>
      </c>
      <c r="CJ11" s="48">
        <f>IF(CI6="-",NA(),CI6)</f>
        <v>65.47</v>
      </c>
      <c r="CK11" s="48">
        <f>IF(CJ6="-",NA(),CJ6)</f>
        <v>65.510000000000005</v>
      </c>
      <c r="CL11" s="48">
        <f>IF(CK6="-",NA(),CK6)</f>
        <v>73.55</v>
      </c>
      <c r="CM11" s="48">
        <f>IF(CL6="-",NA(),CL6)</f>
        <v>72.34</v>
      </c>
      <c r="CS11" s="47" t="s">
        <v>23</v>
      </c>
      <c r="CT11" s="48">
        <f>IF(CS6="-",NA(),CS6)</f>
        <v>92.74</v>
      </c>
      <c r="CU11" s="48">
        <f>IF(CT6="-",NA(),CT6)</f>
        <v>92.76</v>
      </c>
      <c r="CV11" s="48">
        <f>IF(CU6="-",NA(),CU6)</f>
        <v>92.75</v>
      </c>
      <c r="CW11" s="48">
        <f>IF(CV6="-",NA(),CV6)</f>
        <v>87.16</v>
      </c>
      <c r="CX11" s="48">
        <f>IF(CW6="-",NA(),CW6)</f>
        <v>87.18</v>
      </c>
      <c r="DD11" s="47" t="s">
        <v>23</v>
      </c>
      <c r="DE11" s="48">
        <f>IF(DD6="-",NA(),DD6)</f>
        <v>47.44</v>
      </c>
      <c r="DF11" s="48">
        <f>IF(DE6="-",NA(),DE6)</f>
        <v>48.62</v>
      </c>
      <c r="DG11" s="48">
        <f>IF(DF6="-",NA(),DF6)</f>
        <v>46.29</v>
      </c>
      <c r="DH11" s="48">
        <f>IF(DG6="-",NA(),DG6)</f>
        <v>46.86</v>
      </c>
      <c r="DI11" s="48">
        <f>IF(DH6="-",NA(),DH6)</f>
        <v>47.98</v>
      </c>
      <c r="DO11" s="47" t="s">
        <v>23</v>
      </c>
      <c r="DP11" s="48">
        <f>IF(DO6="-",NA(),DO6)</f>
        <v>48.48</v>
      </c>
      <c r="DQ11" s="48">
        <f>IF(DP6="-",NA(),DP6)</f>
        <v>48.48</v>
      </c>
      <c r="DR11" s="48">
        <f>IF(DQ6="-",NA(),DQ6)</f>
        <v>48.48</v>
      </c>
      <c r="DS11" s="48">
        <f>IF(DR6="-",NA(),DR6)</f>
        <v>29.46</v>
      </c>
      <c r="DT11" s="48">
        <f>IF(DS6="-",NA(),DS6)</f>
        <v>29.46</v>
      </c>
      <c r="DZ11" s="47" t="s">
        <v>23</v>
      </c>
      <c r="EA11" s="48">
        <f>IF(DZ6="-",NA(),DZ6)</f>
        <v>0</v>
      </c>
      <c r="EB11" s="48">
        <f>IF(EA6="-",NA(),EA6)</f>
        <v>0</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111.03</v>
      </c>
      <c r="Y12" s="48">
        <f>IF(AC6="-",NA(),AC6)</f>
        <v>112.45</v>
      </c>
      <c r="AE12" s="47" t="s">
        <v>24</v>
      </c>
      <c r="AF12" s="48">
        <f>IF(AJ6="-",NA(),AJ6)</f>
        <v>16.670000000000002</v>
      </c>
      <c r="AG12" s="48">
        <f t="shared" ref="AG12:AJ12" si="10">IF(AK6="-",NA(),AK6)</f>
        <v>9.4700000000000006</v>
      </c>
      <c r="AH12" s="48">
        <f t="shared" si="10"/>
        <v>11.03</v>
      </c>
      <c r="AI12" s="48">
        <f t="shared" si="10"/>
        <v>164.95</v>
      </c>
      <c r="AJ12" s="48">
        <f t="shared" si="10"/>
        <v>124.74</v>
      </c>
      <c r="AP12" s="47" t="s">
        <v>24</v>
      </c>
      <c r="AQ12" s="48">
        <f>IF(AU6="-",NA(),AU6)</f>
        <v>368.36</v>
      </c>
      <c r="AR12" s="48">
        <f t="shared" ref="AR12:AU12" si="11">IF(AV6="-",NA(),AV6)</f>
        <v>380.84</v>
      </c>
      <c r="AS12" s="48">
        <f t="shared" si="11"/>
        <v>424.64</v>
      </c>
      <c r="AT12" s="48">
        <f t="shared" si="11"/>
        <v>549.66999999999996</v>
      </c>
      <c r="AU12" s="48">
        <f t="shared" si="11"/>
        <v>599.1</v>
      </c>
      <c r="BA12" s="47" t="s">
        <v>24</v>
      </c>
      <c r="BB12" s="48">
        <f>IF(BF6="-",NA(),BF6)</f>
        <v>227.51</v>
      </c>
      <c r="BC12" s="48">
        <f t="shared" ref="BC12:BF12" si="12">IF(BG6="-",NA(),BG6)</f>
        <v>225.72</v>
      </c>
      <c r="BD12" s="48">
        <f t="shared" si="12"/>
        <v>217.8</v>
      </c>
      <c r="BE12" s="48">
        <f t="shared" si="12"/>
        <v>256.39999999999998</v>
      </c>
      <c r="BF12" s="48">
        <f t="shared" si="12"/>
        <v>254.62</v>
      </c>
      <c r="BL12" s="47" t="s">
        <v>24</v>
      </c>
      <c r="BM12" s="48">
        <f>IF(BQ6="-",NA(),BQ6)</f>
        <v>117.69</v>
      </c>
      <c r="BN12" s="48">
        <f t="shared" ref="BN12:BQ12" si="13">IF(BR6="-",NA(),BR6)</f>
        <v>116.75</v>
      </c>
      <c r="BO12" s="48">
        <f t="shared" si="13"/>
        <v>115.48</v>
      </c>
      <c r="BP12" s="48">
        <f t="shared" si="13"/>
        <v>95.67</v>
      </c>
      <c r="BQ12" s="48">
        <f t="shared" si="13"/>
        <v>106.76</v>
      </c>
      <c r="BW12" s="47" t="s">
        <v>24</v>
      </c>
      <c r="BX12" s="48">
        <f>IF(CB6="-",NA(),CB6)</f>
        <v>17.07</v>
      </c>
      <c r="BY12" s="48">
        <f t="shared" ref="BY12:CB12" si="14">IF(CC6="-",NA(),CC6)</f>
        <v>17.22</v>
      </c>
      <c r="BZ12" s="48">
        <f t="shared" si="14"/>
        <v>17.440000000000001</v>
      </c>
      <c r="CA12" s="48">
        <f t="shared" si="14"/>
        <v>27.25</v>
      </c>
      <c r="CB12" s="48">
        <f t="shared" si="14"/>
        <v>24.35</v>
      </c>
      <c r="CH12" s="47" t="s">
        <v>24</v>
      </c>
      <c r="CI12" s="48">
        <f>IF(CM6="-",NA(),CM6)</f>
        <v>57.96</v>
      </c>
      <c r="CJ12" s="48">
        <f t="shared" ref="CJ12:CM12" si="15">IF(CN6="-",NA(),CN6)</f>
        <v>56</v>
      </c>
      <c r="CK12" s="48">
        <f t="shared" si="15"/>
        <v>56.81</v>
      </c>
      <c r="CL12" s="48">
        <f t="shared" si="15"/>
        <v>41.58</v>
      </c>
      <c r="CM12" s="48">
        <f t="shared" si="15"/>
        <v>42.67</v>
      </c>
      <c r="CS12" s="47" t="s">
        <v>24</v>
      </c>
      <c r="CT12" s="48">
        <f>IF(CX6="-",NA(),CX6)</f>
        <v>80.540000000000006</v>
      </c>
      <c r="CU12" s="48">
        <f t="shared" ref="CU12:CX12" si="16">IF(CY6="-",NA(),CY6)</f>
        <v>80.08</v>
      </c>
      <c r="CV12" s="48">
        <f t="shared" si="16"/>
        <v>79.69</v>
      </c>
      <c r="CW12" s="48">
        <f t="shared" si="16"/>
        <v>63.81</v>
      </c>
      <c r="CX12" s="48">
        <f t="shared" si="16"/>
        <v>65.94</v>
      </c>
      <c r="DD12" s="47" t="s">
        <v>24</v>
      </c>
      <c r="DE12" s="48">
        <f>IF(DI6="-",NA(),DI6)</f>
        <v>60.09</v>
      </c>
      <c r="DF12" s="48">
        <f t="shared" ref="DF12:DI12" si="17">IF(DJ6="-",NA(),DJ6)</f>
        <v>60.35</v>
      </c>
      <c r="DG12" s="48">
        <f t="shared" si="17"/>
        <v>61.07</v>
      </c>
      <c r="DH12" s="48">
        <f t="shared" si="17"/>
        <v>59.87</v>
      </c>
      <c r="DI12" s="48">
        <f t="shared" si="17"/>
        <v>56.74</v>
      </c>
      <c r="DO12" s="47" t="s">
        <v>24</v>
      </c>
      <c r="DP12" s="48">
        <f>IF(DT6="-",NA(),DT6)</f>
        <v>50.93</v>
      </c>
      <c r="DQ12" s="48">
        <f t="shared" ref="DQ12:DT12" si="18">IF(DU6="-",NA(),DU6)</f>
        <v>52.07</v>
      </c>
      <c r="DR12" s="48">
        <f t="shared" si="18"/>
        <v>50.36</v>
      </c>
      <c r="DS12" s="48">
        <f t="shared" si="18"/>
        <v>56.59</v>
      </c>
      <c r="DT12" s="48">
        <f t="shared" si="18"/>
        <v>54.73</v>
      </c>
      <c r="DZ12" s="47" t="s">
        <v>24</v>
      </c>
      <c r="EA12" s="48">
        <f>IF(EE6="-",NA(),EE6)</f>
        <v>0.22</v>
      </c>
      <c r="EB12" s="48">
        <f t="shared" ref="EB12:EE12" si="19">IF(EF6="-",NA(),EF6)</f>
        <v>0.5</v>
      </c>
      <c r="EC12" s="48">
        <f t="shared" si="19"/>
        <v>0.2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C776304-F482-4EA9-8721-CE00CA59D72F}"/>
</file>

<file path=customXml/itemProps2.xml><?xml version="1.0" encoding="utf-8"?>
<ds:datastoreItem xmlns:ds="http://schemas.openxmlformats.org/officeDocument/2006/customXml" ds:itemID="{C98C6281-25B8-4ED0-902C-AB839C1B2C56}"/>
</file>

<file path=customXml/itemProps3.xml><?xml version="1.0" encoding="utf-8"?>
<ds:datastoreItem xmlns:ds="http://schemas.openxmlformats.org/officeDocument/2006/customXml" ds:itemID="{2B4C607D-CD25-4E44-BDC4-37C8C32F3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2025-02-13T05:56:22Z</dcterms:created>
  <dcterms:modified xsi:type="dcterms:W3CDTF">2025-02-13T05:56:40Z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