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2" documentId="8_{AC1434FB-4D88-44B0-A542-9E8ABEAEA983}" xr6:coauthVersionLast="47" xr6:coauthVersionMax="47" xr10:uidLastSave="{9EFC218C-92C0-47CD-BA1F-5A278F0DD94B}"/>
  <workbookProtection workbookAlgorithmName="SHA-512" workbookHashValue="9NuJdHr0r80GvHlM9pW9EruCt5C0u9rCjzZ/jakyqkJXezLUKIfPJhV35GCYyIWl0Y2vK8TT8gif1G0yyFy0ag==" workbookSaltValue="9VXQ0RL8VE4+So3MQS2CL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8"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W10" i="4" s="1"/>
  <c r="P6" i="5"/>
  <c r="O6" i="5"/>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P10" i="4"/>
  <c r="I10" i="4"/>
  <c r="AT8" i="4"/>
  <c r="B6"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<sst xmlns="http://schemas.openxmlformats.org/spreadsheetml/2006/main" count="253" uniqueCount="114">
  <si>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</si>
  <si>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</si>
  <si>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</si>
  <si>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</si>
  <si>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</si>
  <si>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</si>
  <si>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</si>
  <si>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</si>
  <si>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</si>
  <si>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</si>
  <si>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</si>
  <si>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</si>
  <si>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</si>
  <si>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</si>
  <si>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</si>
  <si>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</si>
  <si>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</si>
  <si>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</si>
  <si>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</si>
  <si>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</si>
  <si>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</si>
  <si>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</si>
  <si>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</si>
  <si>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</si>
  <si>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</si>
  <si>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</si>
  <si>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</si>
  <si>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　欠損金がなく、経常収支比率、流動比率ともに、全国平均や類似団体平均を上回っていることから、経営は健全であると分析している。
　また、企業債残高対事業規模比率、汚水処理原価についても、類似団体と比べると現状は低い値となっている。
　しかし、水処理施設の高度処理化工事の実施や、老朽化による施設の改築更新の増加に伴い、企業債が増加しつつあり、今後も、この傾向が続くと見込まれるため、計画的に投資、更新を進めていく。また、今後、修繕等で維持管理費が増加することが予測されるが、ストックマネジメント計画を踏まえ、計画的かつ効率的な事業運営に努めていく。
　施設利用率については、類似団体と比べると高い値となっており、効率的に施設の利用がなされていると言える。
　水洗化率については、類似団体より高い水準にあることから特段の問題はないと考えられる。</t>
    <rPh sb="1" eb="4">
      <t>ケッソンキン</t>
    </rPh>
    <rPh sb="8" eb="10">
      <t>ケイジョウ</t>
    </rPh>
    <rPh sb="10" eb="12">
      <t>シュウシ</t>
    </rPh>
    <rPh sb="12" eb="14">
      <t>ヒリツ</t>
    </rPh>
    <rPh sb="15" eb="17">
      <t>リュウドウ</t>
    </rPh>
    <rPh sb="17" eb="19">
      <t>ヒリツ</t>
    </rPh>
    <rPh sb="23" eb="25">
      <t>ゼンコク</t>
    </rPh>
    <rPh sb="25" eb="27">
      <t>ヘイキン</t>
    </rPh>
    <rPh sb="28" eb="32">
      <t>ルイジダンタイ</t>
    </rPh>
    <rPh sb="32" eb="34">
      <t>ヘイキン</t>
    </rPh>
    <rPh sb="35" eb="37">
      <t>ウワマワ</t>
    </rPh>
    <rPh sb="46" eb="48">
      <t>ケイエイ</t>
    </rPh>
    <rPh sb="49" eb="51">
      <t>ケンゼン</t>
    </rPh>
    <rPh sb="55" eb="57">
      <t>ブンセキ</t>
    </rPh>
    <rPh sb="67" eb="69">
      <t>キギョウ</t>
    </rPh>
    <rPh sb="69" eb="70">
      <t>サイ</t>
    </rPh>
    <rPh sb="70" eb="72">
      <t>ザンダカ</t>
    </rPh>
    <rPh sb="72" eb="73">
      <t>タイ</t>
    </rPh>
    <rPh sb="73" eb="75">
      <t>ジギョウ</t>
    </rPh>
    <rPh sb="75" eb="77">
      <t>キボ</t>
    </rPh>
    <rPh sb="77" eb="79">
      <t>ヒリツ</t>
    </rPh>
    <rPh sb="80" eb="82">
      <t>オスイ</t>
    </rPh>
    <rPh sb="82" eb="84">
      <t>ショリ</t>
    </rPh>
    <rPh sb="84" eb="86">
      <t>ゲンカ</t>
    </rPh>
    <rPh sb="92" eb="94">
      <t>ルイジ</t>
    </rPh>
    <rPh sb="94" eb="96">
      <t>ダンタイ</t>
    </rPh>
    <rPh sb="97" eb="98">
      <t>クラ</t>
    </rPh>
    <rPh sb="101" eb="103">
      <t>ゲンジョウ</t>
    </rPh>
    <rPh sb="104" eb="105">
      <t>ヒク</t>
    </rPh>
    <rPh sb="106" eb="107">
      <t>アタイ</t>
    </rPh>
    <rPh sb="120" eb="123">
      <t>ミズショリ</t>
    </rPh>
    <rPh sb="123" eb="125">
      <t>シセツ</t>
    </rPh>
    <rPh sb="126" eb="128">
      <t>コウド</t>
    </rPh>
    <rPh sb="128" eb="131">
      <t>ショリカ</t>
    </rPh>
    <rPh sb="131" eb="133">
      <t>コウジ</t>
    </rPh>
    <rPh sb="134" eb="136">
      <t>ジッシ</t>
    </rPh>
    <rPh sb="138" eb="141">
      <t>ロウキュウカ</t>
    </rPh>
    <rPh sb="144" eb="146">
      <t>シセツ</t>
    </rPh>
    <rPh sb="147" eb="149">
      <t>カイチク</t>
    </rPh>
    <rPh sb="149" eb="151">
      <t>コウシン</t>
    </rPh>
    <rPh sb="152" eb="154">
      <t>ゾウカ</t>
    </rPh>
    <rPh sb="155" eb="156">
      <t>トモナ</t>
    </rPh>
    <rPh sb="158" eb="160">
      <t>キギョウ</t>
    </rPh>
    <rPh sb="160" eb="161">
      <t>サイ</t>
    </rPh>
    <rPh sb="162" eb="164">
      <t>ゾウカ</t>
    </rPh>
    <rPh sb="170" eb="172">
      <t>コンゴ</t>
    </rPh>
    <rPh sb="176" eb="178">
      <t>ケイコウ</t>
    </rPh>
    <rPh sb="179" eb="180">
      <t>ツヅ</t>
    </rPh>
    <rPh sb="182" eb="184">
      <t>ミコ</t>
    </rPh>
    <rPh sb="190" eb="193">
      <t>ケイカクテキ</t>
    </rPh>
    <rPh sb="194" eb="196">
      <t>トウシ</t>
    </rPh>
    <rPh sb="197" eb="199">
      <t>コウシン</t>
    </rPh>
    <rPh sb="200" eb="201">
      <t>スス</t>
    </rPh>
    <rPh sb="246" eb="248">
      <t>ケイカク</t>
    </rPh>
    <rPh sb="249" eb="250">
      <t>フ</t>
    </rPh>
    <rPh sb="315" eb="317">
      <t>シセツ</t>
    </rPh>
    <rPh sb="317" eb="320">
      <t>リヨウリツ</t>
    </rPh>
    <rPh sb="326" eb="328">
      <t>ルイジ</t>
    </rPh>
    <rPh sb="328" eb="330">
      <t>ダンタイ</t>
    </rPh>
    <rPh sb="331" eb="332">
      <t>クラ</t>
    </rPh>
    <rPh sb="335" eb="336">
      <t>タカ</t>
    </rPh>
    <rPh sb="337" eb="338">
      <t>アタイ</t>
    </rPh>
    <rPh sb="345" eb="347">
      <t>コンゴ</t>
    </rPh>
    <rPh sb="348" eb="350">
      <t>ショリ</t>
    </rPh>
    <rPh sb="350" eb="352">
      <t>スイリョウ</t>
    </rPh>
    <rPh sb="353" eb="355">
      <t>ゾウカ</t>
    </rPh>
    <rPh sb="356" eb="357">
      <t>トモナ</t>
    </rPh>
    <rPh sb="358" eb="360">
      <t>ジョウショウ</t>
    </rPh>
    <rPh sb="360" eb="362">
      <t>ケイコウ</t>
    </rPh>
    <rPh sb="366" eb="369">
      <t>コウリツテキシセツリヨウイスイセンカリツルイジダンタイタカスイジュントクダンモンダイカンガ</t>
    </rPh>
    <phoneticPr fontId="4"/>
  </si>
  <si>
    <t>2. 老朽化の状況について</t>
    <phoneticPr fontId="4"/>
  </si>
  <si>
    <t>　有形固定資産減価償却率については16.94%であり、類似団体と比べると低い値となっているが、年々値が上昇している。
　供用開始より四半世紀近く経過しており、処理施設の設備が改築更新の時期を迎えている。
引き続き、ストックマネジメント計画による計画的な改築更新により良好な汚水処理を実施していく。
　幹線管渠については、耐用年数を超えているものはなく、計画的に管内部の調査等を行い,耐震化工事も実施済である。今後も適切な維持管理に努めていく。</t>
    <rPh sb="1" eb="3">
      <t>ユウケイ</t>
    </rPh>
    <rPh sb="3" eb="5">
      <t>コテイ</t>
    </rPh>
    <rPh sb="5" eb="7">
      <t>シサン</t>
    </rPh>
    <rPh sb="7" eb="9">
      <t>ゲンカ</t>
    </rPh>
    <rPh sb="9" eb="11">
      <t>ショウキャク</t>
    </rPh>
    <rPh sb="11" eb="12">
      <t>リツ</t>
    </rPh>
    <rPh sb="27" eb="29">
      <t>ルイジ</t>
    </rPh>
    <rPh sb="29" eb="31">
      <t>ダンタイ</t>
    </rPh>
    <rPh sb="32" eb="33">
      <t>クラ</t>
    </rPh>
    <rPh sb="36" eb="37">
      <t>ヒク</t>
    </rPh>
    <rPh sb="38" eb="39">
      <t>アタイ</t>
    </rPh>
    <rPh sb="47" eb="49">
      <t>ネンネン</t>
    </rPh>
    <rPh sb="49" eb="50">
      <t>アタイ</t>
    </rPh>
    <rPh sb="51" eb="53">
      <t>ジョウショウ</t>
    </rPh>
    <rPh sb="60" eb="62">
      <t>キョウヨウ</t>
    </rPh>
    <rPh sb="62" eb="64">
      <t>カイシ</t>
    </rPh>
    <rPh sb="66" eb="70">
      <t>シハンセイキ</t>
    </rPh>
    <rPh sb="70" eb="71">
      <t>チカ</t>
    </rPh>
    <rPh sb="72" eb="74">
      <t>ケイカ</t>
    </rPh>
    <rPh sb="79" eb="81">
      <t>ショリ</t>
    </rPh>
    <rPh sb="81" eb="83">
      <t>シセツ</t>
    </rPh>
    <rPh sb="84" eb="86">
      <t>セツビ</t>
    </rPh>
    <rPh sb="87" eb="89">
      <t>カイチク</t>
    </rPh>
    <rPh sb="89" eb="91">
      <t>コウシン</t>
    </rPh>
    <rPh sb="92" eb="94">
      <t>ジキ</t>
    </rPh>
    <rPh sb="95" eb="96">
      <t>ムカ</t>
    </rPh>
    <rPh sb="102" eb="103">
      <t>ヒ</t>
    </rPh>
    <rPh sb="104" eb="105">
      <t>ツヅ</t>
    </rPh>
    <rPh sb="117" eb="119">
      <t>ケイカク</t>
    </rPh>
    <rPh sb="122" eb="125">
      <t>ケイカクテキ</t>
    </rPh>
    <rPh sb="126" eb="128">
      <t>カイチク</t>
    </rPh>
    <rPh sb="128" eb="130">
      <t>コウシン</t>
    </rPh>
    <rPh sb="133" eb="135">
      <t>リョウコウ</t>
    </rPh>
    <rPh sb="136" eb="138">
      <t>オスイ</t>
    </rPh>
    <rPh sb="138" eb="140">
      <t>ショリ</t>
    </rPh>
    <rPh sb="141" eb="143">
      <t>ジッシ</t>
    </rPh>
    <rPh sb="150" eb="152">
      <t>カンセン</t>
    </rPh>
    <rPh sb="152" eb="154">
      <t>カンキョ</t>
    </rPh>
    <rPh sb="160" eb="162">
      <t>タイヨウ</t>
    </rPh>
    <rPh sb="162" eb="164">
      <t>ネンスウ</t>
    </rPh>
    <rPh sb="165" eb="166">
      <t>コ</t>
    </rPh>
    <rPh sb="176" eb="179">
      <t>ケイカクテキ</t>
    </rPh>
    <rPh sb="180" eb="181">
      <t>カン</t>
    </rPh>
    <rPh sb="181" eb="183">
      <t>ナイブ</t>
    </rPh>
    <rPh sb="184" eb="186">
      <t>チョウサ</t>
    </rPh>
    <rPh sb="186" eb="187">
      <t>トウ</t>
    </rPh>
    <rPh sb="188" eb="189">
      <t>オコナ</t>
    </rPh>
    <rPh sb="191" eb="194">
      <t>タイシンカ</t>
    </rPh>
    <rPh sb="194" eb="196">
      <t>コウジ</t>
    </rPh>
    <rPh sb="197" eb="199">
      <t>ジッシ</t>
    </rPh>
    <rPh sb="199" eb="200">
      <t>スミ</t>
    </rPh>
    <rPh sb="207" eb="209">
      <t>テキセツ</t>
    </rPh>
    <rPh sb="210" eb="212">
      <t>イジ</t>
    </rPh>
    <rPh sb="212" eb="214">
      <t>カンリ</t>
    </rPh>
    <rPh sb="215" eb="216">
      <t>ツト</t>
    </rPh>
    <phoneticPr fontId="4"/>
  </si>
  <si>
    <t>2. 老朽化の状況</t>
    <phoneticPr fontId="4"/>
  </si>
  <si>
    <t>全体総括</t>
    <rPh sb="0" eb="2">
      <t>ゼンタイ</t>
    </rPh>
    <rPh sb="2" eb="4">
      <t>ソウカツ</t>
    </rPh>
    <phoneticPr fontId="4"/>
  </si>
  <si>
    <t>　令和２年度の公営企業会計移行後、経営の健全性・効率性については、良好な状態であると分析している。ただし、今後、ストックマネジメント計画に基づく施設の改築更新、水処理施設の高度処理化など事業費増加が見込まれるため、事業の健全性・効率性について十分な検討を行い、流域関連市と連携を図りながら、更なる経営改善に努めていく。</t>
    <rPh sb="1" eb="3">
      <t>レイワ</t>
    </rPh>
    <rPh sb="4" eb="6">
      <t>ネンド</t>
    </rPh>
    <rPh sb="7" eb="9">
      <t>コウエイ</t>
    </rPh>
    <rPh sb="9" eb="11">
      <t>キギョウ</t>
    </rPh>
    <rPh sb="11" eb="13">
      <t>カイケイ</t>
    </rPh>
    <rPh sb="13" eb="15">
      <t>イコウ</t>
    </rPh>
    <rPh sb="15" eb="16">
      <t>ゴ</t>
    </rPh>
    <rPh sb="17" eb="19">
      <t>ケイエイ</t>
    </rPh>
    <rPh sb="20" eb="23">
      <t>ケンゼンセイ</t>
    </rPh>
    <rPh sb="24" eb="27">
      <t>コウリツセイ</t>
    </rPh>
    <rPh sb="33" eb="35">
      <t>リョウコウ</t>
    </rPh>
    <rPh sb="36" eb="38">
      <t>ジョウタイ</t>
    </rPh>
    <rPh sb="42" eb="44">
      <t>ブンセキ</t>
    </rPh>
    <rPh sb="53" eb="55">
      <t>コンゴ</t>
    </rPh>
    <rPh sb="66" eb="68">
      <t>ケイカク</t>
    </rPh>
    <rPh sb="69" eb="70">
      <t>モト</t>
    </rPh>
    <rPh sb="72" eb="74">
      <t>シセツ</t>
    </rPh>
    <rPh sb="75" eb="77">
      <t>カイチク</t>
    </rPh>
    <rPh sb="77" eb="79">
      <t>コウシン</t>
    </rPh>
    <rPh sb="80" eb="83">
      <t>ミズショリ</t>
    </rPh>
    <rPh sb="83" eb="85">
      <t>シセツ</t>
    </rPh>
    <rPh sb="86" eb="88">
      <t>コウド</t>
    </rPh>
    <rPh sb="88" eb="91">
      <t>ショリカ</t>
    </rPh>
    <rPh sb="93" eb="95">
      <t>ジギョウ</t>
    </rPh>
    <rPh sb="95" eb="96">
      <t>ヒ</t>
    </rPh>
    <rPh sb="96" eb="98">
      <t>ゾウカ</t>
    </rPh>
    <rPh sb="99" eb="101">
      <t>ミコ</t>
    </rPh>
    <rPh sb="107" eb="109">
      <t>ジギョウ</t>
    </rPh>
    <rPh sb="110" eb="113">
      <t>ケンゼンセイ</t>
    </rPh>
    <rPh sb="114" eb="117">
      <t>コウリツセイ</t>
    </rPh>
    <rPh sb="121" eb="123">
      <t>ジュウブン</t>
    </rPh>
    <rPh sb="124" eb="126">
      <t>ケントウ</t>
    </rPh>
    <rPh sb="127" eb="128">
      <t>オコナ</t>
    </rPh>
    <rPh sb="130" eb="132">
      <t>リュウイキ</t>
    </rPh>
    <rPh sb="132" eb="134">
      <t>カンレン</t>
    </rPh>
    <rPh sb="134" eb="135">
      <t>シ</t>
    </rPh>
    <rPh sb="136" eb="138">
      <t>レンケイ</t>
    </rPh>
    <rPh sb="139" eb="140">
      <t>ハカ</t>
    </rPh>
    <rPh sb="145" eb="146">
      <t>サラ</t>
    </rPh>
    <rPh sb="148" eb="150">
      <t>ケイエイ</t>
    </rPh>
    <rPh sb="150" eb="152">
      <t>カイゼン</t>
    </rPh>
    <rPh sb="153" eb="154">
      <t>ツト</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</si>
  <si>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</si>
  <si>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</si>
  <si>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</si>
  <si>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</si>
  <si>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</si>
  <si>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</si>
  <si>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</si>
  <si>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</si>
  <si>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</si>
  <si>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</si>
  <si>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</si>
  <si>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</si>
  <si>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</si>
  <si>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</si>
  <si>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</si>
  <si>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</si>
  <si>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</si>
  <si>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</si>
  <si>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</si>
  <si>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</si>
  <si>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</si>
  <si>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</si>
  <si>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</si>
  <si>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</si>
  <si>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</si>
  <si>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</si>
  <si>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</si>
  <si>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</si>
  <si>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</si>
  <si>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</si>
  <si>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</si>
  <si>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</si>
  <si>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</si>
  <si>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</si>
  <si>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</si>
  <si>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</si>
  <si>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</si>
  <si>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</si>
  <si>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</si>
  <si>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</si>
  <si>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</si>
  <si>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</si>
  <si>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</si>
  <si>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</si>
  <si>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</si>
  <si>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</si>
  <si>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</si>
  <si>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</si>
  <si>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</si>
  <si>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</si>
  <si>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</si>
  <si>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</si>
  <si>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</si>
  <si>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</si>
  <si>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</si>
  <si>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</si>
  <si>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</si>
  <si>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</si>
  <si>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</si>
  <si>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</si>
  <si>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</si>
  <si>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</si>
  <si>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</si>
  <si>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</si>
  <si>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</si>
  <si>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t>
  </si>
  <si>
    <t>法適用</t>
  </si>
  <si>
    <t>下水道事業</t>
  </si>
  <si>
    <t>流域下水道</t>
  </si>
  <si>
    <t>E2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</si>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</sst>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5.4</c:v>
                </c:pt>
                <c:pt idx="3">
                  <c:v>0</c:v>
                </c:pt>
                <c:pt idx="4">
                  <c:v>0</c:v>
                </c:pt>
              </c:numCache>
            </c:numRef>
          </c:val>
          <c:extLst>
            <c:ext xmlns:c16="http://schemas.microsoft.com/office/drawing/2014/chart" uri="{C3380CC4-5D6E-409C-BE32-E72D297353CC}">
              <c16:uniqueId val="{00000000-850C-4AF3-9175-B92B53829B0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0.46</c:v>
                </c:pt>
                <c:pt idx="2">
                  <c:v>0.5</c:v>
                </c:pt>
                <c:pt idx="3" formatCode="#,##0.00;&quot;△&quot;#,##0.00">
                  <c:v>0</c:v>
                </c:pt>
                <c:pt idx="4" formatCode="#,##0.00;&quot;△&quot;#,##0.00">
                  <c:v>0</c:v>
                </c:pt>
              </c:numCache>
            </c:numRef>
          </c:val>
          <c:smooth val="0"/>
          <c:extLst>
            <c:ext xmlns:c16="http://schemas.microsoft.com/office/drawing/2014/chart" uri="{C3380CC4-5D6E-409C-BE32-E72D297353CC}">
              <c16:uniqueId val="{00000001-850C-4AF3-9175-B92B53829B0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69.66</c:v>
                </c:pt>
                <c:pt idx="2">
                  <c:v>75.02</c:v>
                </c:pt>
                <c:pt idx="3">
                  <c:v>75.02</c:v>
                </c:pt>
                <c:pt idx="4">
                  <c:v>82.82</c:v>
                </c:pt>
              </c:numCache>
            </c:numRef>
          </c:val>
          <c:extLst>
            <c:ext xmlns:c16="http://schemas.microsoft.com/office/drawing/2014/chart" uri="{C3380CC4-5D6E-409C-BE32-E72D297353CC}">
              <c16:uniqueId val="{00000000-4E6F-4822-B456-D2216ACB08C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58.18</c:v>
                </c:pt>
                <c:pt idx="2">
                  <c:v>65.62</c:v>
                </c:pt>
                <c:pt idx="3">
                  <c:v>65.52</c:v>
                </c:pt>
                <c:pt idx="4">
                  <c:v>70.849999999999994</c:v>
                </c:pt>
              </c:numCache>
            </c:numRef>
          </c:val>
          <c:smooth val="0"/>
          <c:extLst>
            <c:ext xmlns:c16="http://schemas.microsoft.com/office/drawing/2014/chart" uri="{C3380CC4-5D6E-409C-BE32-E72D297353CC}">
              <c16:uniqueId val="{00000001-4E6F-4822-B456-D2216ACB08C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90.56</c:v>
                </c:pt>
                <c:pt idx="2">
                  <c:v>90.79</c:v>
                </c:pt>
                <c:pt idx="3">
                  <c:v>90.65</c:v>
                </c:pt>
                <c:pt idx="4">
                  <c:v>91.62</c:v>
                </c:pt>
              </c:numCache>
            </c:numRef>
          </c:val>
          <c:extLst>
            <c:ext xmlns:c16="http://schemas.microsoft.com/office/drawing/2014/chart" uri="{C3380CC4-5D6E-409C-BE32-E72D297353CC}">
              <c16:uniqueId val="{00000000-38DD-4F29-9A2A-B1DEA83E081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85.82</c:v>
                </c:pt>
                <c:pt idx="2">
                  <c:v>80.11</c:v>
                </c:pt>
                <c:pt idx="3">
                  <c:v>80.319999999999993</c:v>
                </c:pt>
                <c:pt idx="4">
                  <c:v>80.13</c:v>
                </c:pt>
              </c:numCache>
            </c:numRef>
          </c:val>
          <c:smooth val="0"/>
          <c:extLst>
            <c:ext xmlns:c16="http://schemas.microsoft.com/office/drawing/2014/chart" uri="{C3380CC4-5D6E-409C-BE32-E72D297353CC}">
              <c16:uniqueId val="{00000001-38DD-4F29-9A2A-B1DEA83E081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109.93</c:v>
                </c:pt>
                <c:pt idx="2">
                  <c:v>119.28</c:v>
                </c:pt>
                <c:pt idx="3">
                  <c:v>126.23</c:v>
                </c:pt>
                <c:pt idx="4">
                  <c:v>122.86</c:v>
                </c:pt>
              </c:numCache>
            </c:numRef>
          </c:val>
          <c:extLst>
            <c:ext xmlns:c16="http://schemas.microsoft.com/office/drawing/2014/chart" uri="{C3380CC4-5D6E-409C-BE32-E72D297353CC}">
              <c16:uniqueId val="{00000000-866A-4ABD-8E04-5565F7DAC73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104.92</c:v>
                </c:pt>
                <c:pt idx="2">
                  <c:v>105.23</c:v>
                </c:pt>
                <c:pt idx="3">
                  <c:v>106.47</c:v>
                </c:pt>
                <c:pt idx="4">
                  <c:v>104.7</c:v>
                </c:pt>
              </c:numCache>
            </c:numRef>
          </c:val>
          <c:smooth val="0"/>
          <c:extLst>
            <c:ext xmlns:c16="http://schemas.microsoft.com/office/drawing/2014/chart" uri="{C3380CC4-5D6E-409C-BE32-E72D297353CC}">
              <c16:uniqueId val="{00000001-866A-4ABD-8E04-5565F7DAC73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5.52</c:v>
                </c:pt>
                <c:pt idx="2">
                  <c:v>10.5</c:v>
                </c:pt>
                <c:pt idx="3">
                  <c:v>14.46</c:v>
                </c:pt>
                <c:pt idx="4">
                  <c:v>16.940000000000001</c:v>
                </c:pt>
              </c:numCache>
            </c:numRef>
          </c:val>
          <c:extLst>
            <c:ext xmlns:c16="http://schemas.microsoft.com/office/drawing/2014/chart" uri="{C3380CC4-5D6E-409C-BE32-E72D297353CC}">
              <c16:uniqueId val="{00000000-895F-40C3-AE62-7DCBCBBA96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6.46</c:v>
                </c:pt>
                <c:pt idx="2">
                  <c:v>11.07</c:v>
                </c:pt>
                <c:pt idx="3">
                  <c:v>14.55</c:v>
                </c:pt>
                <c:pt idx="4">
                  <c:v>17.48</c:v>
                </c:pt>
              </c:numCache>
            </c:numRef>
          </c:val>
          <c:smooth val="0"/>
          <c:extLst>
            <c:ext xmlns:c16="http://schemas.microsoft.com/office/drawing/2014/chart" uri="{C3380CC4-5D6E-409C-BE32-E72D297353CC}">
              <c16:uniqueId val="{00000001-895F-40C3-AE62-7DCBCBBA96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FD-48AB-9478-A3508C254B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4FD-48AB-9478-A3508C254B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9A4-44F3-B6A9-9976A7D23B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D9A4-44F3-B6A9-9976A7D23B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143.32</c:v>
                </c:pt>
                <c:pt idx="2">
                  <c:v>188.98</c:v>
                </c:pt>
                <c:pt idx="3">
                  <c:v>314.5</c:v>
                </c:pt>
                <c:pt idx="4">
                  <c:v>277.61</c:v>
                </c:pt>
              </c:numCache>
            </c:numRef>
          </c:val>
          <c:extLst>
            <c:ext xmlns:c16="http://schemas.microsoft.com/office/drawing/2014/chart" uri="{C3380CC4-5D6E-409C-BE32-E72D297353CC}">
              <c16:uniqueId val="{00000000-CDA8-4F42-A891-0C1B817F66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68.36</c:v>
                </c:pt>
                <c:pt idx="2">
                  <c:v>76.84</c:v>
                </c:pt>
                <c:pt idx="3">
                  <c:v>93.68</c:v>
                </c:pt>
                <c:pt idx="4">
                  <c:v>101.6</c:v>
                </c:pt>
              </c:numCache>
            </c:numRef>
          </c:val>
          <c:smooth val="0"/>
          <c:extLst>
            <c:ext xmlns:c16="http://schemas.microsoft.com/office/drawing/2014/chart" uri="{C3380CC4-5D6E-409C-BE32-E72D297353CC}">
              <c16:uniqueId val="{00000001-CDA8-4F42-A891-0C1B817F66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316.19</c:v>
                </c:pt>
                <c:pt idx="2">
                  <c:v>293.12</c:v>
                </c:pt>
                <c:pt idx="3">
                  <c:v>287.37</c:v>
                </c:pt>
                <c:pt idx="4">
                  <c:v>249.34</c:v>
                </c:pt>
              </c:numCache>
            </c:numRef>
          </c:val>
          <c:extLst>
            <c:ext xmlns:c16="http://schemas.microsoft.com/office/drawing/2014/chart" uri="{C3380CC4-5D6E-409C-BE32-E72D297353CC}">
              <c16:uniqueId val="{00000000-761E-47AC-BAFF-CB722F8CCF9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542.23</c:v>
                </c:pt>
                <c:pt idx="2">
                  <c:v>806.96</c:v>
                </c:pt>
                <c:pt idx="3">
                  <c:v>772.15</c:v>
                </c:pt>
                <c:pt idx="4">
                  <c:v>676.37</c:v>
                </c:pt>
              </c:numCache>
            </c:numRef>
          </c:val>
          <c:smooth val="0"/>
          <c:extLst>
            <c:ext xmlns:c16="http://schemas.microsoft.com/office/drawing/2014/chart" uri="{C3380CC4-5D6E-409C-BE32-E72D297353CC}">
              <c16:uniqueId val="{00000001-761E-47AC-BAFF-CB722F8CCF9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F58-453D-A9D4-DCC5AA7CBE7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3F58-453D-A9D4-DCC5AA7CBE7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76.239999999999995</c:v>
                </c:pt>
                <c:pt idx="2">
                  <c:v>39.99</c:v>
                </c:pt>
                <c:pt idx="3">
                  <c:v>40.11</c:v>
                </c:pt>
                <c:pt idx="4">
                  <c:v>41.9</c:v>
                </c:pt>
              </c:numCache>
            </c:numRef>
          </c:val>
          <c:extLst>
            <c:ext xmlns:c16="http://schemas.microsoft.com/office/drawing/2014/chart" uri="{C3380CC4-5D6E-409C-BE32-E72D297353CC}">
              <c16:uniqueId val="{00000000-B1F3-4B58-8B46-24D4A7B68E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73.760000000000005</c:v>
                </c:pt>
                <c:pt idx="2">
                  <c:v>97.99</c:v>
                </c:pt>
                <c:pt idx="3">
                  <c:v>97.74</c:v>
                </c:pt>
                <c:pt idx="4">
                  <c:v>94.68</c:v>
                </c:pt>
              </c:numCache>
            </c:numRef>
          </c:val>
          <c:smooth val="0"/>
          <c:extLst>
            <c:ext xmlns:c16="http://schemas.microsoft.com/office/drawing/2014/chart" uri="{C3380CC4-5D6E-409C-BE32-E72D297353CC}">
              <c16:uniqueId val="{00000001-B1F3-4B58-8B46-24D4A7B68E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【225.90】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【52.93】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K8" sqref="BK8"/>
    </sheetView>
  </sheetViews>
  <sheetFormatPr defaultColWidth="2.75" defaultRowHeight="13.5" x14ac:dyDescent="0.15"/>
  <cols>
    <col min="1" max="1" width="2.75" customWidth="1"/>
    <col min="2" max="62" width="3.75" customWidth="1"/>
    <col min="64" max="78" width="3.125" customWidth="1"/>
    <col min="79" max="79" width="4.375" bestFit="1" customWidth="1"/>
    <col min="81" max="82" width="4.37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長崎県</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流域下水道</v>
      </c>
      <c r="Q8" s="39"/>
      <c r="R8" s="39"/>
      <c r="S8" s="39"/>
      <c r="T8" s="39"/>
      <c r="U8" s="39"/>
      <c r="V8" s="39"/>
      <c r="W8" s="39" t="str">
        <f>データ!L6</f>
        <v>E2</v>
      </c>
      <c r="X8" s="39"/>
      <c r="Y8" s="39"/>
      <c r="Z8" s="39"/>
      <c r="AA8" s="39"/>
      <c r="AB8" s="39"/>
      <c r="AC8" s="39"/>
      <c r="AD8" s="40" t="str">
        <f>データ!$M$6</f>
        <v>非設置</v>
      </c>
      <c r="AE8" s="40"/>
      <c r="AF8" s="40"/>
      <c r="AG8" s="40"/>
      <c r="AH8" s="40"/>
      <c r="AI8" s="40"/>
      <c r="AJ8" s="40"/>
      <c r="AK8" s="3"/>
      <c r="AL8" s="41">
        <f>データ!S6</f>
        <v>1289994</v>
      </c>
      <c r="AM8" s="41"/>
      <c r="AN8" s="41"/>
      <c r="AO8" s="41"/>
      <c r="AP8" s="41"/>
      <c r="AQ8" s="41"/>
      <c r="AR8" s="41"/>
      <c r="AS8" s="41"/>
      <c r="AT8" s="34">
        <f>データ!T6</f>
        <v>4131.0600000000004</v>
      </c>
      <c r="AU8" s="34"/>
      <c r="AV8" s="34"/>
      <c r="AW8" s="34"/>
      <c r="AX8" s="34"/>
      <c r="AY8" s="34"/>
      <c r="AZ8" s="34"/>
      <c r="BA8" s="34"/>
      <c r="BB8" s="34">
        <f>データ!U6</f>
        <v>312.27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85.54</v>
      </c>
      <c r="J10" s="34"/>
      <c r="K10" s="34"/>
      <c r="L10" s="34"/>
      <c r="M10" s="34"/>
      <c r="N10" s="34"/>
      <c r="O10" s="34"/>
      <c r="P10" s="34">
        <f>データ!P6</f>
        <v>18.489999999999998</v>
      </c>
      <c r="Q10" s="34"/>
      <c r="R10" s="34"/>
      <c r="S10" s="34"/>
      <c r="T10" s="34"/>
      <c r="U10" s="34"/>
      <c r="V10" s="34"/>
      <c r="W10" s="34">
        <f>データ!Q6</f>
        <v>100</v>
      </c>
      <c r="X10" s="34"/>
      <c r="Y10" s="34"/>
      <c r="Z10" s="34"/>
      <c r="AA10" s="34"/>
      <c r="AB10" s="34"/>
      <c r="AC10" s="34"/>
      <c r="AD10" s="41">
        <f>データ!R6</f>
        <v>0</v>
      </c>
      <c r="AE10" s="41"/>
      <c r="AF10" s="41"/>
      <c r="AG10" s="41"/>
      <c r="AH10" s="41"/>
      <c r="AI10" s="41"/>
      <c r="AJ10" s="41"/>
      <c r="AK10" s="2"/>
      <c r="AL10" s="41">
        <f>データ!V6</f>
        <v>42422</v>
      </c>
      <c r="AM10" s="41"/>
      <c r="AN10" s="41"/>
      <c r="AO10" s="41"/>
      <c r="AP10" s="41"/>
      <c r="AQ10" s="41"/>
      <c r="AR10" s="41"/>
      <c r="AS10" s="41"/>
      <c r="AT10" s="34">
        <f>データ!W6</f>
        <v>11.75</v>
      </c>
      <c r="AU10" s="34"/>
      <c r="AV10" s="34"/>
      <c r="AW10" s="34"/>
      <c r="AX10" s="34"/>
      <c r="AY10" s="34"/>
      <c r="AZ10" s="34"/>
      <c r="BA10" s="34"/>
      <c r="BB10" s="34">
        <f>データ!X6</f>
        <v>3610.38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27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28</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29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30</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31</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32</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33</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34</v>
      </c>
      <c r="C84" s="12"/>
      <c r="D84" s="12"/>
      <c r="E84" s="12" t="s">
        <v>35</v>
      </c>
      <c r="F84" s="12" t="s">
        <v>36</v>
      </c>
      <c r="G84" s="12" t="s">
        <v>37</v>
      </c>
      <c r="H84" s="12" t="s">
        <v>38</v>
      </c>
      <c r="I84" s="12" t="s">
        <v>39</v>
      </c>
      <c r="J84" s="12" t="s">
        <v>40</v>
      </c>
      <c r="K84" s="12" t="s">
        <v>41</v>
      </c>
      <c r="L84" s="12" t="s">
        <v>42</v>
      </c>
      <c r="M84" s="12" t="s">
        <v>43</v>
      </c>
      <c r="N84" s="12" t="s">
        <v>44</v>
      </c>
      <c r="O84" s="12" t="s">
        <v>45</v>
      </c>
    </row>
    <row r="85" spans="1:78" hidden="1" x14ac:dyDescent="0.15">
      <c r="B85" s="12"/>
      <c r="C85" s="12"/>
      <c r="D85" s="12"/>
      <c r="E85" s="12" t="str">
        <f>データ!AI6</f>
        <v>【100.34】</v>
      </c>
      <c r="F85" s="12" t="str">
        <f>データ!AT6</f>
        <v>【9.79】</v>
      </c>
      <c r="G85" s="12" t="str">
        <f>データ!BE6</f>
        <v>【104.39】</v>
      </c>
      <c r="H85" s="12" t="str">
        <f>データ!BP6</f>
        <v>【225.90】</v>
      </c>
      <c r="I85" s="12" t="str">
        <f>データ!CA6</f>
        <v>【0.00】</v>
      </c>
      <c r="J85" s="12" t="str">
        <f>データ!CL6</f>
        <v>【52.93】</v>
      </c>
      <c r="K85" s="12" t="str">
        <f>データ!CW6</f>
        <v>【71.88】</v>
      </c>
      <c r="L85" s="12" t="str">
        <f>データ!DH6</f>
        <v>【94.36】</v>
      </c>
      <c r="M85" s="12" t="str">
        <f>データ!DS6</f>
        <v>【40.81】</v>
      </c>
      <c r="N85" s="12" t="str">
        <f>データ!ED6</f>
        <v>【1.62】</v>
      </c>
      <c r="O85" s="12" t="str">
        <f>データ!EO6</f>
        <v>【0.06】</v>
      </c>
    </row>
  </sheetData>
  <sheetProtection algorithmName="SHA-512" hashValue="EL1pwX1d1rG4wZz8QSRUe3huuxIc9adhSiIvHLw1gyGRh2195KammKzVy5Hs50B5uGayI5SA+2YfVCo2EiFBAQ==" saltValue="FCyTtCezor2+Ec07b/dIL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30</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8"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34</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8" s="22" customFormat="1" x14ac:dyDescent="0.15">
      <c r="A6" s="14" t="s">
        <v>97</v>
      </c>
      <c r="B6" s="19">
        <f>B7</f>
        <v>2023</v>
      </c>
      <c r="C6" s="19">
        <f t="shared" ref="C6:X6" si="3">C7</f>
        <v>420000</v>
      </c>
      <c r="D6" s="19">
        <f t="shared" si="3"/>
        <v>46</v>
      </c>
      <c r="E6" s="19">
        <f t="shared" si="3"/>
        <v>17</v>
      </c>
      <c r="F6" s="19">
        <f t="shared" si="3"/>
        <v>3</v>
      </c>
      <c r="G6" s="19">
        <f t="shared" si="3"/>
        <v>0</v>
      </c>
      <c r="H6" s="19" t="str">
        <f t="shared" si="3"/>
        <v>長崎県</v>
      </c>
      <c r="I6" s="19" t="str">
        <f t="shared" si="3"/>
        <v>法適用</v>
      </c>
      <c r="J6" s="19" t="str">
        <f t="shared" si="3"/>
        <v>下水道事業</v>
      </c>
      <c r="K6" s="19" t="str">
        <f t="shared" si="3"/>
        <v>流域下水道</v>
      </c>
      <c r="L6" s="19" t="str">
        <f t="shared" si="3"/>
        <v>E2</v>
      </c>
      <c r="M6" s="19" t="str">
        <f t="shared" si="3"/>
        <v>非設置</v>
      </c>
      <c r="N6" s="20" t="str">
        <f t="shared" si="3"/>
        <v>-</v>
      </c>
      <c r="O6" s="20">
        <f t="shared" si="3"/>
        <v>85.54</v>
      </c>
      <c r="P6" s="20">
        <f t="shared" si="3"/>
        <v>18.489999999999998</v>
      </c>
      <c r="Q6" s="20">
        <f t="shared" si="3"/>
        <v>100</v>
      </c>
      <c r="R6" s="20">
        <f t="shared" si="3"/>
        <v>0</v>
      </c>
      <c r="S6" s="20">
        <f t="shared" si="3"/>
        <v>1289994</v>
      </c>
      <c r="T6" s="20">
        <f t="shared" si="3"/>
        <v>4131.0600000000004</v>
      </c>
      <c r="U6" s="20">
        <f t="shared" si="3"/>
        <v>312.27</v>
      </c>
      <c r="V6" s="20">
        <f t="shared" si="3"/>
        <v>42422</v>
      </c>
      <c r="W6" s="20">
        <f t="shared" si="3"/>
        <v>11.75</v>
      </c>
      <c r="X6" s="20">
        <f t="shared" si="3"/>
        <v>3610.38</v>
      </c>
      <c r="Y6" s="21" t="str">
        <f>IF(Y7="",NA(),Y7)</f>
        <v>-</v>
      </c>
      <c r="Z6" s="21">
        <f t="shared" ref="Z6:AH6" si="4">IF(Z7="",NA(),Z7)</f>
        <v>109.93</v>
      </c>
      <c r="AA6" s="21">
        <f t="shared" si="4"/>
        <v>119.28</v>
      </c>
      <c r="AB6" s="21">
        <f t="shared" si="4"/>
        <v>126.23</v>
      </c>
      <c r="AC6" s="21">
        <f t="shared" si="4"/>
        <v>122.86</v>
      </c>
      <c r="AD6" s="21" t="str">
        <f t="shared" si="4"/>
        <v>-</v>
      </c>
      <c r="AE6" s="21">
        <f t="shared" si="4"/>
        <v>104.92</v>
      </c>
      <c r="AF6" s="21">
        <f t="shared" si="4"/>
        <v>105.23</v>
      </c>
      <c r="AG6" s="21">
        <f t="shared" si="4"/>
        <v>106.47</v>
      </c>
      <c r="AH6" s="21">
        <f t="shared" si="4"/>
        <v>104.7</v>
      </c>
      <c r="AI6" s="20" t="str">
        <f>IF(AI7="","",IF(AI7="-","【-】","【"&amp;SUBSTITUTE(TEXT(AI7,"#,##0.00"),"-","△")&amp;"】"))</f>
        <v>【100.34】</v>
      </c>
      <c r="AJ6" s="21" t="str">
        <f>IF(AJ7="",NA(),AJ7)</f>
        <v>-</v>
      </c>
      <c r="AK6" s="20">
        <f t="shared" ref="AK6:AS6" si="5">IF(AK7="",NA(),AK7)</f>
        <v>0</v>
      </c>
      <c r="AL6" s="20">
        <f t="shared" si="5"/>
        <v>0</v>
      </c>
      <c r="AM6" s="20">
        <f t="shared" si="5"/>
        <v>0</v>
      </c>
      <c r="AN6" s="20">
        <f t="shared" si="5"/>
        <v>0</v>
      </c>
      <c r="AO6" s="21" t="str">
        <f t="shared" si="5"/>
        <v>-</v>
      </c>
      <c r="AP6" s="20">
        <f t="shared" si="5"/>
        <v>0</v>
      </c>
      <c r="AQ6" s="20">
        <f t="shared" si="5"/>
        <v>0</v>
      </c>
      <c r="AR6" s="20">
        <f t="shared" si="5"/>
        <v>0</v>
      </c>
      <c r="AS6" s="20">
        <f t="shared" si="5"/>
        <v>0</v>
      </c>
      <c r="AT6" s="20" t="str">
        <f>IF(AT7="","",IF(AT7="-","【-】","【"&amp;SUBSTITUTE(TEXT(AT7,"#,##0.00"),"-","△")&amp;"】"))</f>
        <v>【9.79】</v>
      </c>
      <c r="AU6" s="21" t="str">
        <f>IF(AU7="",NA(),AU7)</f>
        <v>-</v>
      </c>
      <c r="AV6" s="21">
        <f t="shared" ref="AV6:BD6" si="6">IF(AV7="",NA(),AV7)</f>
        <v>143.32</v>
      </c>
      <c r="AW6" s="21">
        <f t="shared" si="6"/>
        <v>188.98</v>
      </c>
      <c r="AX6" s="21">
        <f t="shared" si="6"/>
        <v>314.5</v>
      </c>
      <c r="AY6" s="21">
        <f t="shared" si="6"/>
        <v>277.61</v>
      </c>
      <c r="AZ6" s="21" t="str">
        <f t="shared" si="6"/>
        <v>-</v>
      </c>
      <c r="BA6" s="21">
        <f t="shared" si="6"/>
        <v>68.36</v>
      </c>
      <c r="BB6" s="21">
        <f t="shared" si="6"/>
        <v>76.84</v>
      </c>
      <c r="BC6" s="21">
        <f t="shared" si="6"/>
        <v>93.68</v>
      </c>
      <c r="BD6" s="21">
        <f t="shared" si="6"/>
        <v>101.6</v>
      </c>
      <c r="BE6" s="20" t="str">
        <f>IF(BE7="","",IF(BE7="-","【-】","【"&amp;SUBSTITUTE(TEXT(BE7,"#,##0.00"),"-","△")&amp;"】"))</f>
        <v>【104.39】</v>
      </c>
      <c r="BF6" s="21" t="str">
        <f>IF(BF7="",NA(),BF7)</f>
        <v>-</v>
      </c>
      <c r="BG6" s="21">
        <f t="shared" ref="BG6:BO6" si="7">IF(BG7="",NA(),BG7)</f>
        <v>316.19</v>
      </c>
      <c r="BH6" s="21">
        <f t="shared" si="7"/>
        <v>293.12</v>
      </c>
      <c r="BI6" s="21">
        <f t="shared" si="7"/>
        <v>287.37</v>
      </c>
      <c r="BJ6" s="21">
        <f t="shared" si="7"/>
        <v>249.34</v>
      </c>
      <c r="BK6" s="21" t="str">
        <f t="shared" si="7"/>
        <v>-</v>
      </c>
      <c r="BL6" s="21">
        <f t="shared" si="7"/>
        <v>542.23</v>
      </c>
      <c r="BM6" s="21">
        <f t="shared" si="7"/>
        <v>806.96</v>
      </c>
      <c r="BN6" s="21">
        <f t="shared" si="7"/>
        <v>772.15</v>
      </c>
      <c r="BO6" s="21">
        <f t="shared" si="7"/>
        <v>676.37</v>
      </c>
      <c r="BP6" s="20" t="str">
        <f>IF(BP7="","",IF(BP7="-","【-】","【"&amp;SUBSTITUTE(TEXT(BP7,"#,##0.00"),"-","△")&amp;"】"))</f>
        <v>【225.90】</v>
      </c>
      <c r="BQ6" s="21" t="str">
        <f>IF(BQ7="",NA(),BQ7)</f>
        <v>-</v>
      </c>
      <c r="BR6" s="20">
        <f t="shared" ref="BR6:BZ6" si="8">IF(BR7="",NA(),BR7)</f>
        <v>0</v>
      </c>
      <c r="BS6" s="20">
        <f t="shared" si="8"/>
        <v>0</v>
      </c>
      <c r="BT6" s="20">
        <f t="shared" si="8"/>
        <v>0</v>
      </c>
      <c r="BU6" s="20">
        <f t="shared" si="8"/>
        <v>0</v>
      </c>
      <c r="BV6" s="21" t="str">
        <f t="shared" si="8"/>
        <v>-</v>
      </c>
      <c r="BW6" s="20">
        <f t="shared" si="8"/>
        <v>0</v>
      </c>
      <c r="BX6" s="20">
        <f t="shared" si="8"/>
        <v>0</v>
      </c>
      <c r="BY6" s="20">
        <f t="shared" si="8"/>
        <v>0</v>
      </c>
      <c r="BZ6" s="20">
        <f t="shared" si="8"/>
        <v>0</v>
      </c>
      <c r="CA6" s="20" t="str">
        <f>IF(CA7="","",IF(CA7="-","【-】","【"&amp;SUBSTITUTE(TEXT(CA7,"#,##0.00"),"-","△")&amp;"】"))</f>
        <v>【0.00】</v>
      </c>
      <c r="CB6" s="21" t="str">
        <f>IF(CB7="",NA(),CB7)</f>
        <v>-</v>
      </c>
      <c r="CC6" s="21">
        <f t="shared" ref="CC6:CK6" si="9">IF(CC7="",NA(),CC7)</f>
        <v>76.239999999999995</v>
      </c>
      <c r="CD6" s="21">
        <f t="shared" si="9"/>
        <v>39.99</v>
      </c>
      <c r="CE6" s="21">
        <f t="shared" si="9"/>
        <v>40.11</v>
      </c>
      <c r="CF6" s="21">
        <f t="shared" si="9"/>
        <v>41.9</v>
      </c>
      <c r="CG6" s="21" t="str">
        <f t="shared" si="9"/>
        <v>-</v>
      </c>
      <c r="CH6" s="21">
        <f t="shared" si="9"/>
        <v>73.760000000000005</v>
      </c>
      <c r="CI6" s="21">
        <f t="shared" si="9"/>
        <v>97.99</v>
      </c>
      <c r="CJ6" s="21">
        <f t="shared" si="9"/>
        <v>97.74</v>
      </c>
      <c r="CK6" s="21">
        <f t="shared" si="9"/>
        <v>94.68</v>
      </c>
      <c r="CL6" s="20" t="str">
        <f>IF(CL7="","",IF(CL7="-","【-】","【"&amp;SUBSTITUTE(TEXT(CL7,"#,##0.00"),"-","△")&amp;"】"))</f>
        <v>【52.93】</v>
      </c>
      <c r="CM6" s="21" t="str">
        <f>IF(CM7="",NA(),CM7)</f>
        <v>-</v>
      </c>
      <c r="CN6" s="21">
        <f t="shared" ref="CN6:CV6" si="10">IF(CN7="",NA(),CN7)</f>
        <v>69.66</v>
      </c>
      <c r="CO6" s="21">
        <f t="shared" si="10"/>
        <v>75.02</v>
      </c>
      <c r="CP6" s="21">
        <f t="shared" si="10"/>
        <v>75.02</v>
      </c>
      <c r="CQ6" s="21">
        <f t="shared" si="10"/>
        <v>82.82</v>
      </c>
      <c r="CR6" s="21" t="str">
        <f t="shared" si="10"/>
        <v>-</v>
      </c>
      <c r="CS6" s="21">
        <f t="shared" si="10"/>
        <v>58.18</v>
      </c>
      <c r="CT6" s="21">
        <f t="shared" si="10"/>
        <v>65.62</v>
      </c>
      <c r="CU6" s="21">
        <f t="shared" si="10"/>
        <v>65.52</v>
      </c>
      <c r="CV6" s="21">
        <f t="shared" si="10"/>
        <v>70.849999999999994</v>
      </c>
      <c r="CW6" s="20" t="str">
        <f>IF(CW7="","",IF(CW7="-","【-】","【"&amp;SUBSTITUTE(TEXT(CW7,"#,##0.00"),"-","△")&amp;"】"))</f>
        <v>【71.88】</v>
      </c>
      <c r="CX6" s="21" t="str">
        <f>IF(CX7="",NA(),CX7)</f>
        <v>-</v>
      </c>
      <c r="CY6" s="21">
        <f t="shared" ref="CY6:DG6" si="11">IF(CY7="",NA(),CY7)</f>
        <v>90.56</v>
      </c>
      <c r="CZ6" s="21">
        <f t="shared" si="11"/>
        <v>90.79</v>
      </c>
      <c r="DA6" s="21">
        <f t="shared" si="11"/>
        <v>90.65</v>
      </c>
      <c r="DB6" s="21">
        <f t="shared" si="11"/>
        <v>91.62</v>
      </c>
      <c r="DC6" s="21" t="str">
        <f t="shared" si="11"/>
        <v>-</v>
      </c>
      <c r="DD6" s="21">
        <f t="shared" si="11"/>
        <v>85.82</v>
      </c>
      <c r="DE6" s="21">
        <f t="shared" si="11"/>
        <v>80.11</v>
      </c>
      <c r="DF6" s="21">
        <f t="shared" si="11"/>
        <v>80.319999999999993</v>
      </c>
      <c r="DG6" s="21">
        <f t="shared" si="11"/>
        <v>80.13</v>
      </c>
      <c r="DH6" s="20" t="str">
        <f>IF(DH7="","",IF(DH7="-","【-】","【"&amp;SUBSTITUTE(TEXT(DH7,"#,##0.00"),"-","△")&amp;"】"))</f>
        <v>【94.36】</v>
      </c>
      <c r="DI6" s="21" t="str">
        <f>IF(DI7="",NA(),DI7)</f>
        <v>-</v>
      </c>
      <c r="DJ6" s="21">
        <f t="shared" ref="DJ6:DR6" si="12">IF(DJ7="",NA(),DJ7)</f>
        <v>5.52</v>
      </c>
      <c r="DK6" s="21">
        <f t="shared" si="12"/>
        <v>10.5</v>
      </c>
      <c r="DL6" s="21">
        <f t="shared" si="12"/>
        <v>14.46</v>
      </c>
      <c r="DM6" s="21">
        <f t="shared" si="12"/>
        <v>16.940000000000001</v>
      </c>
      <c r="DN6" s="21" t="str">
        <f t="shared" si="12"/>
        <v>-</v>
      </c>
      <c r="DO6" s="21">
        <f t="shared" si="12"/>
        <v>6.46</v>
      </c>
      <c r="DP6" s="21">
        <f t="shared" si="12"/>
        <v>11.07</v>
      </c>
      <c r="DQ6" s="21">
        <f t="shared" si="12"/>
        <v>14.55</v>
      </c>
      <c r="DR6" s="21">
        <f t="shared" si="12"/>
        <v>17.48</v>
      </c>
      <c r="DS6" s="20" t="str">
        <f>IF(DS7="","",IF(DS7="-","【-】","【"&amp;SUBSTITUTE(TEXT(DS7,"#,##0.00"),"-","△")&amp;"】"))</f>
        <v>【40.81】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【1.62】</v>
      </c>
      <c r="EE6" s="21" t="str">
        <f>IF(EE7="",NA(),EE7)</f>
        <v>-</v>
      </c>
      <c r="EF6" s="20">
        <f t="shared" ref="EF6:EN6" si="14">IF(EF7="",NA(),EF7)</f>
        <v>0</v>
      </c>
      <c r="EG6" s="21">
        <f t="shared" si="14"/>
        <v>5.4</v>
      </c>
      <c r="EH6" s="20">
        <f t="shared" si="14"/>
        <v>0</v>
      </c>
      <c r="EI6" s="20">
        <f t="shared" si="14"/>
        <v>0</v>
      </c>
      <c r="EJ6" s="21" t="str">
        <f t="shared" si="14"/>
        <v>-</v>
      </c>
      <c r="EK6" s="21">
        <f t="shared" si="14"/>
        <v>0.46</v>
      </c>
      <c r="EL6" s="21">
        <f t="shared" si="14"/>
        <v>0.5</v>
      </c>
      <c r="EM6" s="20">
        <f t="shared" si="14"/>
        <v>0</v>
      </c>
      <c r="EN6" s="20">
        <f t="shared" si="14"/>
        <v>0</v>
      </c>
      <c r="EO6" s="20" t="str">
        <f>IF(EO7="","",IF(EO7="-","【-】","【"&amp;SUBSTITUTE(TEXT(EO7,"#,##0.00"),"-","△")&amp;"】"))</f>
        <v>【0.06】</v>
      </c>
    </row>
    <row r="7" spans="1:148" s="22" customFormat="1" x14ac:dyDescent="0.15">
      <c r="A7" s="14"/>
      <c r="B7" s="23">
        <v>2023</v>
      </c>
      <c r="C7" s="23">
        <v>420000</v>
      </c>
      <c r="D7" s="23">
        <v>46</v>
      </c>
      <c r="E7" s="23">
        <v>17</v>
      </c>
      <c r="F7" s="23">
        <v>3</v>
      </c>
      <c r="G7" s="23">
        <v>0</v>
      </c>
      <c r="H7" s="23" t="s">
        <v>98</v>
      </c>
      <c r="I7" s="23" t="s">
        <v>99</v>
      </c>
      <c r="J7" s="23" t="s">
        <v>100</v>
      </c>
      <c r="K7" s="23" t="s">
        <v>101</v>
      </c>
      <c r="L7" s="23" t="s">
        <v>102</v>
      </c>
      <c r="M7" s="23" t="s">
        <v>103</v>
      </c>
      <c r="N7" s="24" t="s">
        <v>104</v>
      </c>
      <c r="O7" s="24">
        <v>85.54</v>
      </c>
      <c r="P7" s="24">
        <v>18.489999999999998</v>
      </c>
      <c r="Q7" s="24">
        <v>100</v>
      </c>
      <c r="R7" s="24">
        <v>0</v>
      </c>
      <c r="S7" s="24">
        <v>1289994</v>
      </c>
      <c r="T7" s="24">
        <v>4131.0600000000004</v>
      </c>
      <c r="U7" s="24">
        <v>312.27</v>
      </c>
      <c r="V7" s="24">
        <v>42422</v>
      </c>
      <c r="W7" s="24">
        <v>11.75</v>
      </c>
      <c r="X7" s="24">
        <v>3610.38</v>
      </c>
      <c r="Y7" s="24" t="s">
        <v>104</v>
      </c>
      <c r="Z7" s="24">
        <v>109.93</v>
      </c>
      <c r="AA7" s="24">
        <v>119.28</v>
      </c>
      <c r="AB7" s="24">
        <v>126.23</v>
      </c>
      <c r="AC7" s="24">
        <v>122.86</v>
      </c>
      <c r="AD7" s="24" t="s">
        <v>104</v>
      </c>
      <c r="AE7" s="24">
        <v>104.92</v>
      </c>
      <c r="AF7" s="24">
        <v>105.23</v>
      </c>
      <c r="AG7" s="24">
        <v>106.47</v>
      </c>
      <c r="AH7" s="24">
        <v>104.7</v>
      </c>
      <c r="AI7" s="24">
        <v>100.34</v>
      </c>
      <c r="AJ7" s="24" t="s">
        <v>104</v>
      </c>
      <c r="AK7" s="24">
        <v>0</v>
      </c>
      <c r="AL7" s="24">
        <v>0</v>
      </c>
      <c r="AM7" s="24">
        <v>0</v>
      </c>
      <c r="AN7" s="24">
        <v>0</v>
      </c>
      <c r="AO7" s="24" t="s">
        <v>104</v>
      </c>
      <c r="AP7" s="24">
        <v>0</v>
      </c>
      <c r="AQ7" s="24">
        <v>0</v>
      </c>
      <c r="AR7" s="24">
        <v>0</v>
      </c>
      <c r="AS7" s="24">
        <v>0</v>
      </c>
      <c r="AT7" s="24">
        <v>9.7899999999999991</v>
      </c>
      <c r="AU7" s="24" t="s">
        <v>104</v>
      </c>
      <c r="AV7" s="24">
        <v>143.32</v>
      </c>
      <c r="AW7" s="24">
        <v>188.98</v>
      </c>
      <c r="AX7" s="24">
        <v>314.5</v>
      </c>
      <c r="AY7" s="24">
        <v>277.61</v>
      </c>
      <c r="AZ7" s="24" t="s">
        <v>104</v>
      </c>
      <c r="BA7" s="24">
        <v>68.36</v>
      </c>
      <c r="BB7" s="24">
        <v>76.84</v>
      </c>
      <c r="BC7" s="24">
        <v>93.68</v>
      </c>
      <c r="BD7" s="24">
        <v>101.6</v>
      </c>
      <c r="BE7" s="24">
        <v>104.39</v>
      </c>
      <c r="BF7" s="24" t="s">
        <v>104</v>
      </c>
      <c r="BG7" s="24">
        <v>316.19</v>
      </c>
      <c r="BH7" s="24">
        <v>293.12</v>
      </c>
      <c r="BI7" s="24">
        <v>287.37</v>
      </c>
      <c r="BJ7" s="24">
        <v>249.34</v>
      </c>
      <c r="BK7" s="24" t="s">
        <v>104</v>
      </c>
      <c r="BL7" s="24">
        <v>542.23</v>
      </c>
      <c r="BM7" s="24">
        <v>806.96</v>
      </c>
      <c r="BN7" s="24">
        <v>772.15</v>
      </c>
      <c r="BO7" s="24">
        <v>676.37</v>
      </c>
      <c r="BP7" s="24">
        <v>225.9</v>
      </c>
      <c r="BQ7" s="24" t="s">
        <v>104</v>
      </c>
      <c r="BR7" s="24">
        <v>0</v>
      </c>
      <c r="BS7" s="24">
        <v>0</v>
      </c>
      <c r="BT7" s="24">
        <v>0</v>
      </c>
      <c r="BU7" s="24">
        <v>0</v>
      </c>
      <c r="BV7" s="24" t="s">
        <v>104</v>
      </c>
      <c r="BW7" s="24">
        <v>0</v>
      </c>
      <c r="BX7" s="24">
        <v>0</v>
      </c>
      <c r="BY7" s="24">
        <v>0</v>
      </c>
      <c r="BZ7" s="24">
        <v>0</v>
      </c>
      <c r="CA7" s="24">
        <v>0</v>
      </c>
      <c r="CB7" s="24" t="s">
        <v>104</v>
      </c>
      <c r="CC7" s="24">
        <v>76.239999999999995</v>
      </c>
      <c r="CD7" s="24">
        <v>39.99</v>
      </c>
      <c r="CE7" s="24">
        <v>40.11</v>
      </c>
      <c r="CF7" s="24">
        <v>41.9</v>
      </c>
      <c r="CG7" s="24" t="s">
        <v>104</v>
      </c>
      <c r="CH7" s="24">
        <v>73.760000000000005</v>
      </c>
      <c r="CI7" s="24">
        <v>97.99</v>
      </c>
      <c r="CJ7" s="24">
        <v>97.74</v>
      </c>
      <c r="CK7" s="24">
        <v>94.68</v>
      </c>
      <c r="CL7" s="24">
        <v>52.93</v>
      </c>
      <c r="CM7" s="24" t="s">
        <v>104</v>
      </c>
      <c r="CN7" s="24">
        <v>69.66</v>
      </c>
      <c r="CO7" s="24">
        <v>75.02</v>
      </c>
      <c r="CP7" s="24">
        <v>75.02</v>
      </c>
      <c r="CQ7" s="24">
        <v>82.82</v>
      </c>
      <c r="CR7" s="24" t="s">
        <v>104</v>
      </c>
      <c r="CS7" s="24">
        <v>58.18</v>
      </c>
      <c r="CT7" s="24">
        <v>65.62</v>
      </c>
      <c r="CU7" s="24">
        <v>65.52</v>
      </c>
      <c r="CV7" s="24">
        <v>70.849999999999994</v>
      </c>
      <c r="CW7" s="24">
        <v>71.88</v>
      </c>
      <c r="CX7" s="24" t="s">
        <v>104</v>
      </c>
      <c r="CY7" s="24">
        <v>90.56</v>
      </c>
      <c r="CZ7" s="24">
        <v>90.79</v>
      </c>
      <c r="DA7" s="24">
        <v>90.65</v>
      </c>
      <c r="DB7" s="24">
        <v>91.62</v>
      </c>
      <c r="DC7" s="24" t="s">
        <v>104</v>
      </c>
      <c r="DD7" s="24">
        <v>85.82</v>
      </c>
      <c r="DE7" s="24">
        <v>80.11</v>
      </c>
      <c r="DF7" s="24">
        <v>80.319999999999993</v>
      </c>
      <c r="DG7" s="24">
        <v>80.13</v>
      </c>
      <c r="DH7" s="24">
        <v>94.36</v>
      </c>
      <c r="DI7" s="24" t="s">
        <v>104</v>
      </c>
      <c r="DJ7" s="24">
        <v>5.52</v>
      </c>
      <c r="DK7" s="24">
        <v>10.5</v>
      </c>
      <c r="DL7" s="24">
        <v>14.46</v>
      </c>
      <c r="DM7" s="24">
        <v>16.940000000000001</v>
      </c>
      <c r="DN7" s="24" t="s">
        <v>104</v>
      </c>
      <c r="DO7" s="24">
        <v>6.46</v>
      </c>
      <c r="DP7" s="24">
        <v>11.07</v>
      </c>
      <c r="DQ7" s="24">
        <v>14.55</v>
      </c>
      <c r="DR7" s="24">
        <v>17.48</v>
      </c>
      <c r="DS7" s="24">
        <v>40.81</v>
      </c>
      <c r="DT7" s="24" t="s">
        <v>104</v>
      </c>
      <c r="DU7" s="24">
        <v>0</v>
      </c>
      <c r="DV7" s="24">
        <v>0</v>
      </c>
      <c r="DW7" s="24">
        <v>0</v>
      </c>
      <c r="DX7" s="24">
        <v>0</v>
      </c>
      <c r="DY7" s="24" t="s">
        <v>104</v>
      </c>
      <c r="DZ7" s="24">
        <v>0</v>
      </c>
      <c r="EA7" s="24">
        <v>0</v>
      </c>
      <c r="EB7" s="24">
        <v>0</v>
      </c>
      <c r="EC7" s="24">
        <v>0</v>
      </c>
      <c r="ED7" s="24">
        <v>1.62</v>
      </c>
      <c r="EE7" s="24" t="s">
        <v>104</v>
      </c>
      <c r="EF7" s="24">
        <v>0</v>
      </c>
      <c r="EG7" s="24">
        <v>5.4</v>
      </c>
      <c r="EH7" s="24">
        <v>0</v>
      </c>
      <c r="EI7" s="24">
        <v>0</v>
      </c>
      <c r="EJ7" s="24" t="s">
        <v>104</v>
      </c>
      <c r="EK7" s="24">
        <v>0.46</v>
      </c>
      <c r="EL7" s="24">
        <v>0.5</v>
      </c>
      <c r="EM7" s="24">
        <v>0</v>
      </c>
      <c r="EN7" s="24">
        <v>0</v>
      </c>
      <c r="EO7" s="24">
        <v>0.06</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110</v>
      </c>
    </row>
    <row r="12" spans="1:148" x14ac:dyDescent="0.15">
      <c r="B12">
        <v>1</v>
      </c>
      <c r="C12">
        <v>1</v>
      </c>
      <c r="D12">
        <v>2</v>
      </c>
      <c r="E12">
        <v>3</v>
      </c>
      <c r="F12">
        <v>4</v>
      </c>
      <c r="G12" t="s">
        <v>111</v>
      </c>
    </row>
    <row r="13" spans="1:148" x14ac:dyDescent="0.15">
      <c r="B13" t="s">
        <v>112</v>
      </c>
      <c r="C13" t="s">
        <v>112</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F975E298-8FA7-46B5-8695-033C68855BA4}"/>
</file>

<file path=customXml/itemProps2.xml><?xml version="1.0" encoding="utf-8"?>
<ds:datastoreItem xmlns:ds="http://schemas.openxmlformats.org/officeDocument/2006/customXml" ds:itemID="{73520536-0D14-4F30-8E12-D78398522B00}"/>
</file>

<file path=customXml/itemProps3.xml><?xml version="1.0" encoding="utf-8"?>
<ds:datastoreItem xmlns:ds="http://schemas.openxmlformats.org/officeDocument/2006/customXml" ds:itemID="{5A5A90CD-5D0A-4527-820F-59C5EA3B534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2025-02-15T06:04:47Z</dcterms:created>
  <dcterms:modified xsi:type="dcterms:W3CDTF">2025-02-15T06:04:58Z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