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EF4D0A86-6A04-4F6A-A369-0865AEDBE640}" xr6:coauthVersionLast="47" xr6:coauthVersionMax="47" xr10:uidLastSave="{9AF136A2-15CF-4739-B1E2-7D759C7A0373}"/>
  <workbookProtection workbookAlgorithmName="SHA-512" workbookHashValue="mjLTC7cOheS/83fTldcD//do6HeE0NkkMzgAX+BtYPGriZAex0fmiyg14Nphi73kI8Ln1r4Z6T3OHTdn4F/hyw==" workbookSaltValue="xkHAkj/wcC4jLsYUaShDuA==" workbookSpinCount="100000" lockStructure="1"/>
  <bookViews>
    <workbookView showHorizontalScroll="0" showVerticalScroll="0" showSheetTabs="0"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MO79" i="4" s="1"/>
  <c r="FC7" i="5"/>
  <c r="FB7" i="5"/>
  <c r="FA7" i="5"/>
  <c r="EZ7" i="5"/>
  <c r="KG79" i="4" s="1"/>
  <c r="EX7" i="5"/>
  <c r="EW7" i="5"/>
  <c r="EV7" i="5"/>
  <c r="EU7" i="5"/>
  <c r="HI80" i="4" s="1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MN55" i="4" s="1"/>
  <c r="DK7" i="5"/>
  <c r="DJ7" i="5"/>
  <c r="DI7" i="5"/>
  <c r="DH7" i="5"/>
  <c r="KF55" i="4" s="1"/>
  <c r="DF7" i="5"/>
  <c r="DE7" i="5"/>
  <c r="DD7" i="5"/>
  <c r="DC7" i="5"/>
  <c r="HG56" i="4" s="1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MN33" i="4" s="1"/>
  <c r="BS7" i="5"/>
  <c r="BR7" i="5"/>
  <c r="BQ7" i="5"/>
  <c r="BP7" i="5"/>
  <c r="KF33" i="4" s="1"/>
  <c r="BN7" i="5"/>
  <c r="BM7" i="5"/>
  <c r="BL7" i="5"/>
  <c r="BK7" i="5"/>
  <c r="HG34" i="4" s="1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JW10" i="4" s="1"/>
  <c r="AC6" i="5"/>
  <c r="AB6" i="5"/>
  <c r="LP8" i="4" s="1"/>
  <c r="AA6" i="5"/>
  <c r="JW8" i="4" s="1"/>
  <c r="Z6" i="5"/>
  <c r="ID8" i="4" s="1"/>
  <c r="Y6" i="5"/>
  <c r="X6" i="5"/>
  <c r="EG12" i="4" s="1"/>
  <c r="W6" i="5"/>
  <c r="CN12" i="4" s="1"/>
  <c r="V6" i="5"/>
  <c r="AU12" i="4" s="1"/>
  <c r="U6" i="5"/>
  <c r="T6" i="5"/>
  <c r="S6" i="5"/>
  <c r="EG10" i="4" s="1"/>
  <c r="R6" i="5"/>
  <c r="Q6" i="5"/>
  <c r="P6" i="5"/>
  <c r="B10" i="4" s="1"/>
  <c r="O6" i="5"/>
  <c r="N6" i="5"/>
  <c r="EG8" i="4" s="1"/>
  <c r="M6" i="5"/>
  <c r="CN8" i="4" s="1"/>
  <c r="L6" i="5"/>
  <c r="K6" i="5"/>
  <c r="H6" i="5"/>
  <c r="B6" i="4" s="1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F90" i="4"/>
  <c r="MO80" i="4"/>
  <c r="LZ80" i="4"/>
  <c r="LK80" i="4"/>
  <c r="KV80" i="4"/>
  <c r="KG80" i="4"/>
  <c r="JB80" i="4"/>
  <c r="IM80" i="4"/>
  <c r="HX80" i="4"/>
  <c r="GT80" i="4"/>
  <c r="FO80" i="4"/>
  <c r="EZ80" i="4"/>
  <c r="EK80" i="4"/>
  <c r="DV80" i="4"/>
  <c r="DG80" i="4"/>
  <c r="BX80" i="4"/>
  <c r="BI80" i="4"/>
  <c r="AT80" i="4"/>
  <c r="AE80" i="4"/>
  <c r="P80" i="4"/>
  <c r="LZ79" i="4"/>
  <c r="LK79" i="4"/>
  <c r="KV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AE56" i="4"/>
  <c r="P56" i="4"/>
  <c r="LY55" i="4"/>
  <c r="LJ55" i="4"/>
  <c r="KU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AE34" i="4"/>
  <c r="P34" i="4"/>
  <c r="LY33" i="4"/>
  <c r="LJ33" i="4"/>
  <c r="KU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B12" i="4"/>
  <c r="ID10" i="4"/>
  <c r="FZ10" i="4"/>
  <c r="CN10" i="4"/>
  <c r="AU10" i="4"/>
  <c r="FZ8" i="4"/>
  <c r="AU8" i="4"/>
  <c r="B8" i="4"/>
  <c r="MO78" i="4" l="1"/>
  <c r="MN54" i="4"/>
  <c r="MN32" i="4"/>
  <c r="JB78" i="4"/>
  <c r="IZ54" i="4"/>
  <c r="IZ32" i="4"/>
  <c r="FO78" i="4"/>
  <c r="FL54" i="4"/>
  <c r="FL32" i="4"/>
  <c r="BX78" i="4"/>
  <c r="BX54" i="4"/>
  <c r="BX32" i="4"/>
  <c r="C11" i="5"/>
  <c r="D11" i="5"/>
  <c r="E11" i="5"/>
  <c r="B11" i="5"/>
  <c r="P32" i="4" l="1"/>
  <c r="KG78" i="4"/>
  <c r="KF54" i="4"/>
  <c r="KF32" i="4"/>
  <c r="GT78" i="4"/>
  <c r="GR54" i="4"/>
  <c r="GR32" i="4"/>
  <c r="DG78" i="4"/>
  <c r="DD54" i="4"/>
  <c r="DD32" i="4"/>
  <c r="P78" i="4"/>
  <c r="P54" i="4"/>
  <c r="EZ78" i="4"/>
  <c r="BI78" i="4"/>
  <c r="BI54" i="4"/>
  <c r="BI32" i="4"/>
  <c r="LZ78" i="4"/>
  <c r="LY54" i="4"/>
  <c r="LY32" i="4"/>
  <c r="IM78" i="4"/>
  <c r="IK54" i="4"/>
  <c r="IK32" i="4"/>
  <c r="EW54" i="4"/>
  <c r="EW32" i="4"/>
  <c r="HV32" i="4"/>
  <c r="EK78" i="4"/>
  <c r="EH54" i="4"/>
  <c r="EH32" i="4"/>
  <c r="AT78" i="4"/>
  <c r="AT54" i="4"/>
  <c r="AT32" i="4"/>
  <c r="LK78" i="4"/>
  <c r="LJ54" i="4"/>
  <c r="LJ32" i="4"/>
  <c r="HX78" i="4"/>
  <c r="HV54" i="4"/>
  <c r="KU54" i="4"/>
  <c r="HI78" i="4"/>
  <c r="HG54" i="4"/>
  <c r="HG32" i="4"/>
  <c r="DV78" i="4"/>
  <c r="DS54" i="4"/>
  <c r="DS32" i="4"/>
  <c r="AE78" i="4"/>
  <c r="AE54" i="4"/>
  <c r="AE32" i="4"/>
  <c r="KV78" i="4"/>
  <c r="KU32" i="4"/>
</calcChain>
</file>

<file path=xl/sharedStrings.xml><?xml version="1.0" encoding="utf-8"?>
<sst xmlns="http://schemas.openxmlformats.org/spreadsheetml/2006/main" count="342" uniqueCount="200">
  <si>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</si>
  <si>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</si>
  <si>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</si>
  <si>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</si>
  <si>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</si>
  <si>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</si>
  <si>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</si>
  <si>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</si>
  <si>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</si>
  <si>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</si>
  <si>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</si>
  <si>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</si>
  <si>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</si>
  <si>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</si>
  <si>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</si>
  <si>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</si>
  <si>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</si>
  <si>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</si>
  <si>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</si>
  <si>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</si>
  <si>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</si>
  <si>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</si>
  <si>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</si>
  <si>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</si>
  <si>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</si>
  <si>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</si>
  <si>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</si>
  <si>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</si>
  <si>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</si>
  <si>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</si>
  <si>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</si>
  <si>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</si>
  <si>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</si>
  <si>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</si>
  <si>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</si>
  <si>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</si>
  <si>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</si>
  <si>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</si>
  <si>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</si>
  <si>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</si>
  <si>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</si>
  <si>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</si>
  <si>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</si>
  <si>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</si>
  <si>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</si>
  <si>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</si>
  <si>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</si>
  <si>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</si>
  <si>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</si>
  <si>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</si>
  <si>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</si>
  <si>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</si>
  <si>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</si>
  <si>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</si>
  <si>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</si>
  <si>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</si>
  <si>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</si>
  <si>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</si>
  <si>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</si>
  <si>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</si>
  <si>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</si>
  <si>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</si>
  <si>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</si>
  <si>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</si>
  <si>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</si>
  <si>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</si>
  <si>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</si>
  <si>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</si>
  <si>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</si>
  <si>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</si>
  <si>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</si>
  <si>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</si>
  <si>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</si>
  <si>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</si>
  <si>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</si>
  <si>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</si>
  <si>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</si>
  <si>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</si>
  <si>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</si>
  <si>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</si>
  <si>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</si>
  <si>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</si>
  <si>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</si>
  <si>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</si>
  <si>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</si>
  <si>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</si>
  <si>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</si>
  <si>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</si>
  <si>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</si>
  <si>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</si>
  <si>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</si>
  <si>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</si>
  <si>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</si>
  <si>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</si>
  <si>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</si>
  <si>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</si>
  <si>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</si>
  <si>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</si>
  <si>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</si>
  <si>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</si>
  <si>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</si>
  <si>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</si>
  <si>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</si>
  <si>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</si>
  <si>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</si>
  <si>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</si>
  <si>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</si>
  <si>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</si>
  <si>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</si>
  <si>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</si>
  <si>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</si>
  <si>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</si>
  <si>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</si>
  <si>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</si>
  <si>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</si>
  <si>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</si>
  <si>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</si>
  <si>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</si>
  <si>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</si>
  <si>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</si>
  <si>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</si>
  <si>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</si>
  <si>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</si>
  <si>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</si>
  <si>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</si>
  <si>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</si>
  <si>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</si>
  <si>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</si>
  <si>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</si>
  <si>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</si>
  <si>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</si>
  <si>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</si>
  <si>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</si>
  <si>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</si>
  <si>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</si>
  <si>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</si>
  <si>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</si>
  <si>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</si>
  <si>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</si>
  <si>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</si>
  <si>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</si>
  <si>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</si>
  <si>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</si>
  <si>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</si>
  <si>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</si>
  <si>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</si>
  <si>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</si>
  <si>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</si>
  <si>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</si>
  <si>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</si>
  <si>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</si>
  <si>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</si>
  <si>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</si>
  <si>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</si>
  <si>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</si>
  <si>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</si>
  <si>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</si>
  <si>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</si>
  <si>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</si>
  <si>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</si>
  <si>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</si>
  <si>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</si>
  <si>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</si>
  <si>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</si>
  <si>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</si>
  <si>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</si>
  <si>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</si>
  <si>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</si>
  <si>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</si>
  <si>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</si>
  <si>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</si>
  <si>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</si>
  <si>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</si>
  <si>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</si>
  <si>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</si>
  <si>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</si>
  <si>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</si>
  <si>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長崎県</t>
  </si>
  <si>
    <t>長崎県病院企業団</t>
  </si>
  <si>
    <t>五島中央病院</t>
  </si>
  <si>
    <t>条例全部</t>
  </si>
  <si>
    <t>病院事業</t>
  </si>
  <si>
    <t>一般病院</t>
  </si>
  <si>
    <t>300床以上～400床未満</t>
  </si>
  <si>
    <t>学術・研究機関出身</t>
  </si>
  <si>
    <t>直営</t>
  </si>
  <si>
    <t>対象</t>
  </si>
  <si>
    <t>ド 透 訓</t>
  </si>
  <si>
    <t>救 臨 感 へ 災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</si>
  <si>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</si>
  <si>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</si>
  <si>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</si>
  <si>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</si>
  <si>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</si>
  <si>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</si>
  <si>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</si>
  <si>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五島地域の中核病院としてへき地医療拠点病院、地域災害拠点病院、二次救急輸番制病院、基幹型臨床研修病院の機能を担っている。また、がん医療、急性心筋梗塞医療、精神科医療、一般救急医療、周産期医療を提供している。加えて、脳卒中医療、糖尿病医療、小児救急医療も一部提供している。当院は五島地域の医療へ貢献し、高度医療を提供している。</t>
    <rPh sb="135" eb="137">
      <t>トウイン</t>
    </rPh>
    <rPh sb="138" eb="140">
      <t>ゴトウ</t>
    </rPh>
    <phoneticPr fontId="5"/>
  </si>
  <si>
    <t>令和５年度は新型コロナウイルス５類移行により患者の受診動向に変化があったのか、患者数が回復しておらず、病床利用率が悪化し、医業収益が減少した。結果、②～⑥は全国平均・類似病院平均を下回っている。⑦の職員給与費対医業収益比率は、医業収益の減少及び給与費の増加が影響し、増加傾向である。
また、⑧の材料費対医業収支比率については全国平均・類似病院平均を下回っていることから、当院は材料・医薬品等を適正な価格で調達できているものと判断できる。
当院の経営の健全化のためには病床利用率を改善し、収益の確保に努め、さらなる経費削減対策が必要である。</t>
    <rPh sb="16" eb="17">
      <t>ルイ</t>
    </rPh>
    <rPh sb="22" eb="24">
      <t>カンジャ</t>
    </rPh>
    <rPh sb="25" eb="27">
      <t>ジュシン</t>
    </rPh>
    <rPh sb="27" eb="29">
      <t>ドウコウ</t>
    </rPh>
    <rPh sb="30" eb="32">
      <t>ヘンカ</t>
    </rPh>
    <rPh sb="39" eb="42">
      <t>カンジャスウ</t>
    </rPh>
    <rPh sb="43" eb="45">
      <t>カイフク</t>
    </rPh>
    <rPh sb="113" eb="117">
      <t>イギョウシュウエキ</t>
    </rPh>
    <rPh sb="118" eb="120">
      <t>ゲンショウ</t>
    </rPh>
    <rPh sb="120" eb="121">
      <t>オヨ</t>
    </rPh>
    <rPh sb="133" eb="137">
      <t>ゾウカケイコウ</t>
    </rPh>
    <rPh sb="162" eb="166">
      <t>ゼンコクヘイキン</t>
    </rPh>
    <rPh sb="174" eb="175">
      <t>シタ</t>
    </rPh>
    <rPh sb="185" eb="187">
      <t>トウイン</t>
    </rPh>
    <rPh sb="196" eb="198">
      <t>テキセイ</t>
    </rPh>
    <rPh sb="199" eb="201">
      <t>カカク</t>
    </rPh>
    <rPh sb="212" eb="214">
      <t>ハンダン</t>
    </rPh>
    <phoneticPr fontId="5"/>
  </si>
  <si>
    <t>当院は、①の有形固定資産減価償却率は平均値を下回っているが、竣工後約２２年が経過し建物・施設設備の老朽化が進んでいる。②の器械備品減価償却率は平均値を上回っている。器械備品は老朽化が激しいため、今後も計画的な更新に努めていく。
③の1床当たりの有形固定資産は平均値を下回っていることから、当院は過大な投資を行っていない。
今後も施設・設備への投資、機器の更新等については必要性、適切な規模及び適切な時期を十分検討し行っていく。</t>
    <rPh sb="0" eb="2">
      <t>トウイン</t>
    </rPh>
    <rPh sb="30" eb="32">
      <t>シュンコウ</t>
    </rPh>
    <rPh sb="33" eb="34">
      <t>ヤク</t>
    </rPh>
    <rPh sb="144" eb="146">
      <t>トウイン</t>
    </rPh>
    <rPh sb="147" eb="149">
      <t>カダイ</t>
    </rPh>
    <rPh sb="150" eb="152">
      <t>トウシ</t>
    </rPh>
    <rPh sb="153" eb="154">
      <t>オコナ</t>
    </rPh>
    <rPh sb="161" eb="163">
      <t>コンゴ</t>
    </rPh>
    <rPh sb="164" eb="166">
      <t>シセツ</t>
    </rPh>
    <rPh sb="167" eb="169">
      <t>セツビ</t>
    </rPh>
    <rPh sb="171" eb="173">
      <t>トウシ</t>
    </rPh>
    <rPh sb="174" eb="176">
      <t>キキ</t>
    </rPh>
    <rPh sb="177" eb="179">
      <t>コウシン</t>
    </rPh>
    <rPh sb="179" eb="180">
      <t>トウ</t>
    </rPh>
    <phoneticPr fontId="5"/>
  </si>
  <si>
    <t>新型コロナウイルス５類移行後、患者数が回復せず病床利用率は改善しなかったが、外来患者１人１日当たり収益は増加傾向である。経営の健全化のためには、今後も地域の医療機関、介護施設や行政等との連携強化を図り、さらなる患者確保に取り組む必要がある。また、五島地域は、人口減少が著しく、少子・高齢化も急速に進行しており、患者の医療ニーズも変化してきていることから、将来を見据えた医療提供体制の構築が必要である。今後も当院では高額な施設設備、医療機器の更新が予定されており、資金収支の悪化が見込まれる。資本的支出の増加は減価償却費を増加させ、経常収支を悪化させるため、維持管理・更新等に係る費用の縮減・平準化を図る必要がある。</t>
    <rPh sb="13" eb="14">
      <t>ゴ</t>
    </rPh>
    <rPh sb="15" eb="18">
      <t>カンジャスウ</t>
    </rPh>
    <rPh sb="19" eb="21">
      <t>カイフク</t>
    </rPh>
    <rPh sb="38" eb="40">
      <t>ガイライ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</si>
</sst>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8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5" fillId="0" borderId="0" xfId="0" applyFont="1">
      <alignment vertical="center"/>
    </xf>
    <xf numFmtId="0" fontId="6" fillId="0" borderId="10" xfId="0" applyFont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>
      <alignment horizontal="left" shrinkToFit="1"/>
    </xf>
    <xf numFmtId="0" fontId="20" fillId="0" borderId="1" xfId="0" applyFont="1" applyBorder="1" applyAlignment="1">
      <alignment horizontal="left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9" fillId="0" borderId="8" xfId="0" applyFont="1" applyBorder="1" applyAlignment="1" applyProtection="1">
      <alignment horizontal="left" vertical="top" wrapText="1" shrinkToFit="1"/>
      <protection locked="0"/>
    </xf>
    <xf numFmtId="0" fontId="19" fillId="0" borderId="0" xfId="0" applyFont="1" applyAlignment="1" applyProtection="1">
      <alignment horizontal="left" vertical="top" wrapText="1" shrinkToFit="1"/>
      <protection locked="0"/>
    </xf>
    <xf numFmtId="0" fontId="19" fillId="0" borderId="9" xfId="0" applyFont="1" applyBorder="1" applyAlignment="1" applyProtection="1">
      <alignment horizontal="left" vertical="top" wrapText="1" shrinkToFit="1"/>
      <protection locked="0"/>
    </xf>
    <xf numFmtId="0" fontId="19" fillId="0" borderId="10" xfId="0" applyFont="1" applyBorder="1" applyAlignment="1" applyProtection="1">
      <alignment horizontal="left" vertical="top" wrapText="1" shrinkToFit="1"/>
      <protection locked="0"/>
    </xf>
    <xf numFmtId="0" fontId="19" fillId="0" borderId="1" xfId="0" applyFont="1" applyBorder="1" applyAlignment="1" applyProtection="1">
      <alignment horizontal="left" vertical="top" wrapText="1" shrinkToFit="1"/>
      <protection locked="0"/>
    </xf>
    <xf numFmtId="0" fontId="19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62.7</c:v>
                </c:pt>
                <c:pt idx="1">
                  <c:v>56.1</c:v>
                </c:pt>
                <c:pt idx="2">
                  <c:v>56.8</c:v>
                </c:pt>
                <c:pt idx="3">
                  <c:v>51.7</c:v>
                </c:pt>
                <c:pt idx="4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A9C-92E4-FB0B0212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66.5</c:v>
                </c:pt>
                <c:pt idx="2">
                  <c:v>66.8</c:v>
                </c:pt>
                <c:pt idx="3">
                  <c:v>66.599999999999994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1-4A9C-92E4-FB0B0212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84.9</c:v>
                </c:pt>
                <c:pt idx="1">
                  <c:v>76.3</c:v>
                </c:pt>
                <c:pt idx="2">
                  <c:v>77.8</c:v>
                </c:pt>
                <c:pt idx="3">
                  <c:v>78.3</c:v>
                </c:pt>
                <c:pt idx="4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A-41F2-AE63-74F6E485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81.400000000000006</c:v>
                </c:pt>
                <c:pt idx="2">
                  <c:v>83.7</c:v>
                </c:pt>
                <c:pt idx="3">
                  <c:v>84</c:v>
                </c:pt>
                <c:pt idx="4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A-41F2-AE63-74F6E485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86.3</c:v>
                </c:pt>
                <c:pt idx="1">
                  <c:v>77.599999999999994</c:v>
                </c:pt>
                <c:pt idx="2">
                  <c:v>78.8</c:v>
                </c:pt>
                <c:pt idx="3">
                  <c:v>79.5</c:v>
                </c:pt>
                <c:pt idx="4">
                  <c:v>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9-41F3-86BA-89164851D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89.3</c:v>
                </c:pt>
                <c:pt idx="1">
                  <c:v>84.1</c:v>
                </c:pt>
                <c:pt idx="2">
                  <c:v>86.3</c:v>
                </c:pt>
                <c:pt idx="3">
                  <c:v>86.6</c:v>
                </c:pt>
                <c:pt idx="4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9-41F3-86BA-89164851D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111.7</c:v>
                </c:pt>
                <c:pt idx="2">
                  <c:v>101.2</c:v>
                </c:pt>
                <c:pt idx="3">
                  <c:v>107.8</c:v>
                </c:pt>
                <c:pt idx="4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8-494D-8ECC-66E3CF6F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102.4</c:v>
                </c:pt>
                <c:pt idx="2">
                  <c:v>107.2</c:v>
                </c:pt>
                <c:pt idx="3">
                  <c:v>104.8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8-494D-8ECC-66E3CF6F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50.5</c:v>
                </c:pt>
                <c:pt idx="1">
                  <c:v>49.1</c:v>
                </c:pt>
                <c:pt idx="2">
                  <c:v>49.9</c:v>
                </c:pt>
                <c:pt idx="3">
                  <c:v>52</c:v>
                </c:pt>
                <c:pt idx="4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4-4AF9-B8CE-E6EBE10D6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54.3</c:v>
                </c:pt>
                <c:pt idx="2">
                  <c:v>54.9</c:v>
                </c:pt>
                <c:pt idx="3">
                  <c:v>56.1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4-4AF9-B8CE-E6EBE10D6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72.7</c:v>
                </c:pt>
                <c:pt idx="2">
                  <c:v>68.400000000000006</c:v>
                </c:pt>
                <c:pt idx="3">
                  <c:v>70.8</c:v>
                </c:pt>
                <c:pt idx="4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5-4516-96D8-7C2ECD24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69.900000000000006</c:v>
                </c:pt>
                <c:pt idx="2">
                  <c:v>68.8</c:v>
                </c:pt>
                <c:pt idx="3">
                  <c:v>69.7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5-4516-96D8-7C2ECD24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44816618</c:v>
                </c:pt>
                <c:pt idx="1">
                  <c:v>44039111</c:v>
                </c:pt>
                <c:pt idx="2">
                  <c:v>44127006</c:v>
                </c:pt>
                <c:pt idx="3">
                  <c:v>44626793</c:v>
                </c:pt>
                <c:pt idx="4">
                  <c:v>43716294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8-482D-BB74-B11D55FF6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49696718</c:v>
                </c:pt>
                <c:pt idx="1">
                  <c:v>50234873</c:v>
                </c:pt>
                <c:pt idx="2">
                  <c:v>50294422</c:v>
                </c:pt>
                <c:pt idx="3">
                  <c:v>49693831</c:v>
                </c:pt>
                <c:pt idx="4">
                  <c:v>50513249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8-482D-BB74-B11D55FF6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25.2</c:v>
                </c:pt>
                <c:pt idx="1">
                  <c:v>25.6</c:v>
                </c:pt>
                <c:pt idx="2">
                  <c:v>25.7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1-411C-A800-8CBE8126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24.1</c:v>
                </c:pt>
                <c:pt idx="2">
                  <c:v>23.9</c:v>
                </c:pt>
                <c:pt idx="3">
                  <c:v>24.4</c:v>
                </c:pt>
                <c:pt idx="4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1-411C-A800-8CBE8126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59.5</c:v>
                </c:pt>
                <c:pt idx="1">
                  <c:v>65.400000000000006</c:v>
                </c:pt>
                <c:pt idx="2">
                  <c:v>60.8</c:v>
                </c:pt>
                <c:pt idx="3">
                  <c:v>62.8</c:v>
                </c:pt>
                <c:pt idx="4">
                  <c:v>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8-4635-8034-7DB853A0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56.2</c:v>
                </c:pt>
                <c:pt idx="1">
                  <c:v>60.8</c:v>
                </c:pt>
                <c:pt idx="2">
                  <c:v>57.4</c:v>
                </c:pt>
                <c:pt idx="3">
                  <c:v>55.7</c:v>
                </c:pt>
                <c:pt idx="4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8-4635-8034-7DB853A0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9529</c:v>
                </c:pt>
                <c:pt idx="1">
                  <c:v>11516</c:v>
                </c:pt>
                <c:pt idx="2">
                  <c:v>11535</c:v>
                </c:pt>
                <c:pt idx="3">
                  <c:v>11460</c:v>
                </c:pt>
                <c:pt idx="4">
                  <c:v>11809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F-4D54-AFBD-33612A1E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15111</c:v>
                </c:pt>
                <c:pt idx="1">
                  <c:v>15986</c:v>
                </c:pt>
                <c:pt idx="2">
                  <c:v>16421</c:v>
                </c:pt>
                <c:pt idx="3">
                  <c:v>17279</c:v>
                </c:pt>
                <c:pt idx="4">
                  <c:v>17851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F-4D54-AFBD-33612A1E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37319</c:v>
                </c:pt>
                <c:pt idx="1">
                  <c:v>39321</c:v>
                </c:pt>
                <c:pt idx="2">
                  <c:v>42887</c:v>
                </c:pt>
                <c:pt idx="3">
                  <c:v>44357</c:v>
                </c:pt>
                <c:pt idx="4">
                  <c:v>43665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F-4CF4-A00A-EC6CD23A6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53523</c:v>
                </c:pt>
                <c:pt idx="1">
                  <c:v>57368</c:v>
                </c:pt>
                <c:pt idx="2">
                  <c:v>59838</c:v>
                </c:pt>
                <c:pt idx="3">
                  <c:v>62697</c:v>
                </c:pt>
                <c:pt idx="4">
                  <c:v>62059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F-4CF4-A00A-EC6CD23A6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2-4C0F-8B91-191A283A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83.2</c:v>
                </c:pt>
                <c:pt idx="2">
                  <c:v>84.6</c:v>
                </c:pt>
                <c:pt idx="3">
                  <c:v>67.8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2-4C0F-8B91-191A283A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FJ1" zoomScaleNormal="100" zoomScaleSheetLayoutView="70" workbookViewId="0">
      <selection activeCell="NJ22" sqref="NJ22:NX3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長崎県長崎県病院企業団　五島中央病院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300床以上～400床未満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学術・研究機関出身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249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>
        <f>データ!AB6</f>
        <v>10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16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感 へ 災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>
        <f>データ!AC6</f>
        <v>60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4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323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20410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-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第２種該当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171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171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72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196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100.9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111.7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101.2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107.8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94.7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86.3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77.599999999999994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78.8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79.5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75.8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84.9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76.3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77.8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78.3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74.7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62.7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56.1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56.8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51.7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50.5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102.4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107.2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104.8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95.8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89.3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84.1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86.3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86.6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86.2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86.5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81.400000000000006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83.7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83.4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74.400000000000006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66.5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66.599999999999994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68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131" t="s">
        <v>62</v>
      </c>
      <c r="NK35" s="131"/>
      <c r="NL35" s="131"/>
      <c r="NM35" s="131"/>
      <c r="NN35" s="131"/>
      <c r="NO35" s="131"/>
      <c r="NP35" s="131"/>
      <c r="NQ35" s="131"/>
      <c r="NR35" s="131"/>
      <c r="NS35" s="131"/>
      <c r="NT35" s="131"/>
      <c r="NU35" s="131"/>
      <c r="NV35" s="131"/>
      <c r="NW35" s="131"/>
      <c r="NX35" s="131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32"/>
      <c r="NK36" s="132"/>
      <c r="NL36" s="132"/>
      <c r="NM36" s="132"/>
      <c r="NN36" s="132"/>
      <c r="NO36" s="132"/>
      <c r="NP36" s="132"/>
      <c r="NQ36" s="132"/>
      <c r="NR36" s="132"/>
      <c r="NS36" s="132"/>
      <c r="NT36" s="132"/>
      <c r="NU36" s="132"/>
      <c r="NV36" s="132"/>
      <c r="NW36" s="132"/>
      <c r="NX36" s="132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3" t="s">
        <v>65</v>
      </c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5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6"/>
      <c r="NK38" s="137"/>
      <c r="NL38" s="137"/>
      <c r="NM38" s="137"/>
      <c r="NN38" s="137"/>
      <c r="NO38" s="137"/>
      <c r="NP38" s="137"/>
      <c r="NQ38" s="137"/>
      <c r="NR38" s="137"/>
      <c r="NS38" s="137"/>
      <c r="NT38" s="137"/>
      <c r="NU38" s="137"/>
      <c r="NV38" s="137"/>
      <c r="NW38" s="137"/>
      <c r="NX38" s="138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197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3" t="s">
        <v>81</v>
      </c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5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6"/>
      <c r="NK53" s="137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7"/>
      <c r="NW53" s="137"/>
      <c r="NX53" s="138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198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9">
        <f>データ!CA7</f>
        <v>37319</v>
      </c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1"/>
      <c r="AE55" s="139">
        <f>データ!CB7</f>
        <v>39321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1"/>
      <c r="AT55" s="139">
        <f>データ!CC7</f>
        <v>42887</v>
      </c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39">
        <f>データ!CD7</f>
        <v>44357</v>
      </c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1"/>
      <c r="BX55" s="139">
        <f>データ!CE7</f>
        <v>43665</v>
      </c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1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9">
        <f>データ!CL7</f>
        <v>9529</v>
      </c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1"/>
      <c r="DS55" s="139">
        <f>データ!CM7</f>
        <v>11516</v>
      </c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1"/>
      <c r="EH55" s="139">
        <f>データ!CN7</f>
        <v>11535</v>
      </c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1"/>
      <c r="EW55" s="139">
        <f>データ!CO7</f>
        <v>11460</v>
      </c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1"/>
      <c r="FL55" s="139">
        <f>データ!CP7</f>
        <v>11809</v>
      </c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1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59.5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65.400000000000006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60.8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62.8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66.900000000000006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25.2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25.6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25.7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25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9">
        <f>データ!CF7</f>
        <v>53523</v>
      </c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39">
        <f>データ!CG7</f>
        <v>57368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1"/>
      <c r="AT56" s="139">
        <f>データ!CH7</f>
        <v>59838</v>
      </c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39">
        <f>データ!CI7</f>
        <v>62697</v>
      </c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1"/>
      <c r="BX56" s="139">
        <f>データ!CJ7</f>
        <v>62059</v>
      </c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1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9">
        <f>データ!CQ7</f>
        <v>15111</v>
      </c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1"/>
      <c r="DS56" s="139">
        <f>データ!CR7</f>
        <v>15986</v>
      </c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1"/>
      <c r="EH56" s="139">
        <f>データ!CS7</f>
        <v>16421</v>
      </c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1"/>
      <c r="EW56" s="139">
        <f>データ!CT7</f>
        <v>17279</v>
      </c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1"/>
      <c r="FL56" s="139">
        <f>データ!CU7</f>
        <v>17851</v>
      </c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1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56.2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60.8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57.4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55.7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57.2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24.2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24.1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23.9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24.4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25.7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3" t="s">
        <v>88</v>
      </c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5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6"/>
      <c r="NK69" s="137"/>
      <c r="NL69" s="137"/>
      <c r="NM69" s="137"/>
      <c r="NN69" s="137"/>
      <c r="NO69" s="137"/>
      <c r="NP69" s="137"/>
      <c r="NQ69" s="137"/>
      <c r="NR69" s="137"/>
      <c r="NS69" s="137"/>
      <c r="NT69" s="137"/>
      <c r="NU69" s="137"/>
      <c r="NV69" s="137"/>
      <c r="NW69" s="137"/>
      <c r="NX69" s="138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2" t="s">
        <v>199</v>
      </c>
      <c r="NK70" s="143"/>
      <c r="NL70" s="143"/>
      <c r="NM70" s="143"/>
      <c r="NN70" s="143"/>
      <c r="NO70" s="143"/>
      <c r="NP70" s="143"/>
      <c r="NQ70" s="143"/>
      <c r="NR70" s="143"/>
      <c r="NS70" s="143"/>
      <c r="NT70" s="143"/>
      <c r="NU70" s="143"/>
      <c r="NV70" s="143"/>
      <c r="NW70" s="143"/>
      <c r="NX70" s="144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2"/>
      <c r="NK71" s="143"/>
      <c r="NL71" s="143"/>
      <c r="NM71" s="143"/>
      <c r="NN71" s="143"/>
      <c r="NO71" s="143"/>
      <c r="NP71" s="143"/>
      <c r="NQ71" s="143"/>
      <c r="NR71" s="143"/>
      <c r="NS71" s="143"/>
      <c r="NT71" s="143"/>
      <c r="NU71" s="143"/>
      <c r="NV71" s="143"/>
      <c r="NW71" s="143"/>
      <c r="NX71" s="144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2"/>
      <c r="NK72" s="143"/>
      <c r="NL72" s="143"/>
      <c r="NM72" s="143"/>
      <c r="NN72" s="143"/>
      <c r="NO72" s="143"/>
      <c r="NP72" s="143"/>
      <c r="NQ72" s="143"/>
      <c r="NR72" s="143"/>
      <c r="NS72" s="143"/>
      <c r="NT72" s="143"/>
      <c r="NU72" s="143"/>
      <c r="NV72" s="143"/>
      <c r="NW72" s="143"/>
      <c r="NX72" s="144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2"/>
      <c r="NK73" s="143"/>
      <c r="NL73" s="143"/>
      <c r="NM73" s="143"/>
      <c r="NN73" s="143"/>
      <c r="NO73" s="143"/>
      <c r="NP73" s="143"/>
      <c r="NQ73" s="143"/>
      <c r="NR73" s="143"/>
      <c r="NS73" s="143"/>
      <c r="NT73" s="143"/>
      <c r="NU73" s="143"/>
      <c r="NV73" s="143"/>
      <c r="NW73" s="143"/>
      <c r="NX73" s="144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2"/>
      <c r="NK74" s="143"/>
      <c r="NL74" s="143"/>
      <c r="NM74" s="143"/>
      <c r="NN74" s="143"/>
      <c r="NO74" s="143"/>
      <c r="NP74" s="143"/>
      <c r="NQ74" s="143"/>
      <c r="NR74" s="143"/>
      <c r="NS74" s="143"/>
      <c r="NT74" s="143"/>
      <c r="NU74" s="143"/>
      <c r="NV74" s="143"/>
      <c r="NW74" s="143"/>
      <c r="NX74" s="144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2"/>
      <c r="NK75" s="143"/>
      <c r="NL75" s="143"/>
      <c r="NM75" s="143"/>
      <c r="NN75" s="143"/>
      <c r="NO75" s="143"/>
      <c r="NP75" s="143"/>
      <c r="NQ75" s="143"/>
      <c r="NR75" s="143"/>
      <c r="NS75" s="143"/>
      <c r="NT75" s="143"/>
      <c r="NU75" s="143"/>
      <c r="NV75" s="143"/>
      <c r="NW75" s="143"/>
      <c r="NX75" s="144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2"/>
      <c r="NK76" s="143"/>
      <c r="NL76" s="143"/>
      <c r="NM76" s="143"/>
      <c r="NN76" s="143"/>
      <c r="NO76" s="143"/>
      <c r="NP76" s="143"/>
      <c r="NQ76" s="143"/>
      <c r="NR76" s="143"/>
      <c r="NS76" s="143"/>
      <c r="NT76" s="143"/>
      <c r="NU76" s="143"/>
      <c r="NV76" s="143"/>
      <c r="NW76" s="143"/>
      <c r="NX76" s="144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2"/>
      <c r="NK77" s="143"/>
      <c r="NL77" s="143"/>
      <c r="NM77" s="143"/>
      <c r="NN77" s="143"/>
      <c r="NO77" s="143"/>
      <c r="NP77" s="143"/>
      <c r="NQ77" s="143"/>
      <c r="NR77" s="143"/>
      <c r="NS77" s="143"/>
      <c r="NT77" s="143"/>
      <c r="NU77" s="143"/>
      <c r="NV77" s="143"/>
      <c r="NW77" s="143"/>
      <c r="NX77" s="144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2"/>
      <c r="NK78" s="143"/>
      <c r="NL78" s="143"/>
      <c r="NM78" s="143"/>
      <c r="NN78" s="143"/>
      <c r="NO78" s="143"/>
      <c r="NP78" s="143"/>
      <c r="NQ78" s="143"/>
      <c r="NR78" s="143"/>
      <c r="NS78" s="143"/>
      <c r="NT78" s="143"/>
      <c r="NU78" s="143"/>
      <c r="NV78" s="143"/>
      <c r="NW78" s="143"/>
      <c r="NX78" s="144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0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50.5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49.1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49.9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52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53.4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75.7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72.7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68.400000000000006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70.8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70.7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9">
        <f>データ!EZ7</f>
        <v>44816618</v>
      </c>
      <c r="KH79" s="140"/>
      <c r="KI79" s="140"/>
      <c r="KJ79" s="140"/>
      <c r="KK79" s="140"/>
      <c r="KL79" s="140"/>
      <c r="KM79" s="140"/>
      <c r="KN79" s="140"/>
      <c r="KO79" s="140"/>
      <c r="KP79" s="140"/>
      <c r="KQ79" s="140"/>
      <c r="KR79" s="140"/>
      <c r="KS79" s="140"/>
      <c r="KT79" s="140"/>
      <c r="KU79" s="141"/>
      <c r="KV79" s="139">
        <f>データ!FA7</f>
        <v>44039111</v>
      </c>
      <c r="KW79" s="140"/>
      <c r="KX79" s="140"/>
      <c r="KY79" s="140"/>
      <c r="KZ79" s="140"/>
      <c r="LA79" s="140"/>
      <c r="LB79" s="140"/>
      <c r="LC79" s="140"/>
      <c r="LD79" s="140"/>
      <c r="LE79" s="140"/>
      <c r="LF79" s="140"/>
      <c r="LG79" s="140"/>
      <c r="LH79" s="140"/>
      <c r="LI79" s="140"/>
      <c r="LJ79" s="141"/>
      <c r="LK79" s="139">
        <f>データ!FB7</f>
        <v>44127006</v>
      </c>
      <c r="LL79" s="140"/>
      <c r="LM79" s="140"/>
      <c r="LN79" s="140"/>
      <c r="LO79" s="140"/>
      <c r="LP79" s="140"/>
      <c r="LQ79" s="140"/>
      <c r="LR79" s="140"/>
      <c r="LS79" s="140"/>
      <c r="LT79" s="140"/>
      <c r="LU79" s="140"/>
      <c r="LV79" s="140"/>
      <c r="LW79" s="140"/>
      <c r="LX79" s="140"/>
      <c r="LY79" s="141"/>
      <c r="LZ79" s="139">
        <f>データ!FC7</f>
        <v>44626793</v>
      </c>
      <c r="MA79" s="140"/>
      <c r="MB79" s="140"/>
      <c r="MC79" s="140"/>
      <c r="MD79" s="140"/>
      <c r="ME79" s="140"/>
      <c r="MF79" s="140"/>
      <c r="MG79" s="140"/>
      <c r="MH79" s="140"/>
      <c r="MI79" s="140"/>
      <c r="MJ79" s="140"/>
      <c r="MK79" s="140"/>
      <c r="ML79" s="140"/>
      <c r="MM79" s="140"/>
      <c r="MN79" s="141"/>
      <c r="MO79" s="139">
        <f>データ!FD7</f>
        <v>43716294</v>
      </c>
      <c r="MP79" s="140"/>
      <c r="MQ79" s="140"/>
      <c r="MR79" s="140"/>
      <c r="MS79" s="140"/>
      <c r="MT79" s="140"/>
      <c r="MU79" s="140"/>
      <c r="MV79" s="140"/>
      <c r="MW79" s="140"/>
      <c r="MX79" s="140"/>
      <c r="MY79" s="140"/>
      <c r="MZ79" s="140"/>
      <c r="NA79" s="140"/>
      <c r="NB79" s="140"/>
      <c r="NC79" s="141"/>
      <c r="ND79" s="2"/>
      <c r="NE79" s="2"/>
      <c r="NF79" s="2"/>
      <c r="NG79" s="21"/>
      <c r="NH79" s="15"/>
      <c r="NI79" s="2"/>
      <c r="NJ79" s="142"/>
      <c r="NK79" s="143"/>
      <c r="NL79" s="143"/>
      <c r="NM79" s="143"/>
      <c r="NN79" s="143"/>
      <c r="NO79" s="143"/>
      <c r="NP79" s="143"/>
      <c r="NQ79" s="143"/>
      <c r="NR79" s="143"/>
      <c r="NS79" s="143"/>
      <c r="NT79" s="143"/>
      <c r="NU79" s="143"/>
      <c r="NV79" s="143"/>
      <c r="NW79" s="143"/>
      <c r="NX79" s="144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75.099999999999994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83.2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84.6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67.8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61.8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52.9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54.3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54.9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56.1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57.5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69.400000000000006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68.8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69.7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70.400000000000006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9">
        <f>データ!FE7</f>
        <v>49696718</v>
      </c>
      <c r="KH80" s="140"/>
      <c r="KI80" s="140"/>
      <c r="KJ80" s="140"/>
      <c r="KK80" s="140"/>
      <c r="KL80" s="140"/>
      <c r="KM80" s="140"/>
      <c r="KN80" s="140"/>
      <c r="KO80" s="140"/>
      <c r="KP80" s="140"/>
      <c r="KQ80" s="140"/>
      <c r="KR80" s="140"/>
      <c r="KS80" s="140"/>
      <c r="KT80" s="140"/>
      <c r="KU80" s="141"/>
      <c r="KV80" s="139">
        <f>データ!FF7</f>
        <v>50234873</v>
      </c>
      <c r="KW80" s="140"/>
      <c r="KX80" s="140"/>
      <c r="KY80" s="140"/>
      <c r="KZ80" s="140"/>
      <c r="LA80" s="140"/>
      <c r="LB80" s="140"/>
      <c r="LC80" s="140"/>
      <c r="LD80" s="140"/>
      <c r="LE80" s="140"/>
      <c r="LF80" s="140"/>
      <c r="LG80" s="140"/>
      <c r="LH80" s="140"/>
      <c r="LI80" s="140"/>
      <c r="LJ80" s="141"/>
      <c r="LK80" s="139">
        <f>データ!FG7</f>
        <v>50294422</v>
      </c>
      <c r="LL80" s="140"/>
      <c r="LM80" s="140"/>
      <c r="LN80" s="140"/>
      <c r="LO80" s="140"/>
      <c r="LP80" s="140"/>
      <c r="LQ80" s="140"/>
      <c r="LR80" s="140"/>
      <c r="LS80" s="140"/>
      <c r="LT80" s="140"/>
      <c r="LU80" s="140"/>
      <c r="LV80" s="140"/>
      <c r="LW80" s="140"/>
      <c r="LX80" s="140"/>
      <c r="LY80" s="141"/>
      <c r="LZ80" s="139">
        <f>データ!FH7</f>
        <v>49693831</v>
      </c>
      <c r="MA80" s="140"/>
      <c r="MB80" s="140"/>
      <c r="MC80" s="140"/>
      <c r="MD80" s="140"/>
      <c r="ME80" s="140"/>
      <c r="MF80" s="140"/>
      <c r="MG80" s="140"/>
      <c r="MH80" s="140"/>
      <c r="MI80" s="140"/>
      <c r="MJ80" s="140"/>
      <c r="MK80" s="140"/>
      <c r="ML80" s="140"/>
      <c r="MM80" s="140"/>
      <c r="MN80" s="141"/>
      <c r="MO80" s="139">
        <f>データ!FI7</f>
        <v>50513249</v>
      </c>
      <c r="MP80" s="140"/>
      <c r="MQ80" s="140"/>
      <c r="MR80" s="140"/>
      <c r="MS80" s="140"/>
      <c r="MT80" s="140"/>
      <c r="MU80" s="140"/>
      <c r="MV80" s="140"/>
      <c r="MW80" s="140"/>
      <c r="MX80" s="140"/>
      <c r="MY80" s="140"/>
      <c r="MZ80" s="140"/>
      <c r="NA80" s="140"/>
      <c r="NB80" s="140"/>
      <c r="NC80" s="141"/>
      <c r="ND80" s="2"/>
      <c r="NE80" s="2"/>
      <c r="NF80" s="2"/>
      <c r="NG80" s="21"/>
      <c r="NH80" s="15"/>
      <c r="NI80" s="2"/>
      <c r="NJ80" s="142"/>
      <c r="NK80" s="143"/>
      <c r="NL80" s="143"/>
      <c r="NM80" s="143"/>
      <c r="NN80" s="143"/>
      <c r="NO80" s="143"/>
      <c r="NP80" s="143"/>
      <c r="NQ80" s="143"/>
      <c r="NR80" s="143"/>
      <c r="NS80" s="143"/>
      <c r="NT80" s="143"/>
      <c r="NU80" s="143"/>
      <c r="NV80" s="143"/>
      <c r="NW80" s="143"/>
      <c r="NX80" s="144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2"/>
      <c r="NK81" s="143"/>
      <c r="NL81" s="143"/>
      <c r="NM81" s="143"/>
      <c r="NN81" s="143"/>
      <c r="NO81" s="143"/>
      <c r="NP81" s="143"/>
      <c r="NQ81" s="143"/>
      <c r="NR81" s="143"/>
      <c r="NS81" s="143"/>
      <c r="NT81" s="143"/>
      <c r="NU81" s="143"/>
      <c r="NV81" s="143"/>
      <c r="NW81" s="143"/>
      <c r="NX81" s="144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2"/>
      <c r="NK82" s="143"/>
      <c r="NL82" s="143"/>
      <c r="NM82" s="143"/>
      <c r="NN82" s="143"/>
      <c r="NO82" s="143"/>
      <c r="NP82" s="143"/>
      <c r="NQ82" s="143"/>
      <c r="NR82" s="143"/>
      <c r="NS82" s="143"/>
      <c r="NT82" s="143"/>
      <c r="NU82" s="143"/>
      <c r="NV82" s="143"/>
      <c r="NW82" s="143"/>
      <c r="NX82" s="144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2"/>
      <c r="NK83" s="143"/>
      <c r="NL83" s="143"/>
      <c r="NM83" s="143"/>
      <c r="NN83" s="143"/>
      <c r="NO83" s="143"/>
      <c r="NP83" s="143"/>
      <c r="NQ83" s="143"/>
      <c r="NR83" s="143"/>
      <c r="NS83" s="143"/>
      <c r="NT83" s="143"/>
      <c r="NU83" s="143"/>
      <c r="NV83" s="143"/>
      <c r="NW83" s="143"/>
      <c r="NX83" s="144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5"/>
      <c r="NK84" s="146"/>
      <c r="NL84" s="146"/>
      <c r="NM84" s="146"/>
      <c r="NN84" s="146"/>
      <c r="NO84" s="146"/>
      <c r="NP84" s="146"/>
      <c r="NQ84" s="146"/>
      <c r="NR84" s="146"/>
      <c r="NS84" s="146"/>
      <c r="NT84" s="146"/>
      <c r="NU84" s="146"/>
      <c r="NV84" s="146"/>
      <c r="NW84" s="146"/>
      <c r="NX84" s="147"/>
    </row>
    <row r="85" spans="1:388" x14ac:dyDescent="0.2">
      <c r="B85" s="148" t="s">
        <v>89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  <c r="EO85" s="148"/>
      <c r="EP85" s="148"/>
      <c r="EQ85" s="148"/>
      <c r="ER85" s="148"/>
      <c r="ES85" s="148"/>
      <c r="ET85" s="148"/>
      <c r="EU85" s="148"/>
      <c r="EV85" s="148"/>
      <c r="EW85" s="148"/>
      <c r="EX85" s="148"/>
      <c r="EY85" s="148"/>
      <c r="EZ85" s="148"/>
      <c r="FA85" s="148"/>
      <c r="FB85" s="148"/>
      <c r="FC85" s="148"/>
      <c r="FD85" s="148"/>
      <c r="FE85" s="148"/>
      <c r="FF85" s="148"/>
      <c r="FG85" s="148"/>
      <c r="FH85" s="148"/>
      <c r="FI85" s="148"/>
      <c r="FJ85" s="148"/>
      <c r="FK85" s="148"/>
      <c r="FL85" s="148"/>
      <c r="FM85" s="148"/>
      <c r="FN85" s="148"/>
      <c r="FO85" s="148"/>
      <c r="FP85" s="148"/>
      <c r="FQ85" s="148"/>
      <c r="FR85" s="148"/>
      <c r="FS85" s="148"/>
      <c r="FT85" s="148"/>
      <c r="FU85" s="148"/>
      <c r="FV85" s="148"/>
      <c r="FW85" s="148"/>
      <c r="FX85" s="148"/>
      <c r="FY85" s="148"/>
      <c r="FZ85" s="148"/>
      <c r="GA85" s="148"/>
      <c r="GB85" s="148"/>
      <c r="GC85" s="148"/>
      <c r="GD85" s="148"/>
      <c r="GE85" s="148"/>
      <c r="GF85" s="148"/>
      <c r="GG85" s="148"/>
      <c r="GH85" s="148"/>
      <c r="GI85" s="148"/>
      <c r="GJ85" s="148"/>
      <c r="GK85" s="148"/>
      <c r="GL85" s="148"/>
      <c r="GM85" s="148"/>
      <c r="GN85" s="148"/>
      <c r="GO85" s="148"/>
      <c r="GP85" s="148"/>
      <c r="GQ85" s="148"/>
      <c r="GR85" s="148"/>
      <c r="GS85" s="148"/>
      <c r="GT85" s="148"/>
      <c r="GU85" s="148"/>
      <c r="GV85" s="148"/>
      <c r="GW85" s="148"/>
      <c r="GX85" s="148"/>
      <c r="GY85" s="148"/>
      <c r="GZ85" s="148"/>
      <c r="HA85" s="148"/>
      <c r="HB85" s="148"/>
      <c r="HC85" s="148"/>
      <c r="HD85" s="148"/>
      <c r="HE85" s="148"/>
      <c r="HF85" s="148"/>
      <c r="HG85" s="148"/>
      <c r="HH85" s="148"/>
      <c r="HI85" s="148"/>
      <c r="HJ85" s="148"/>
      <c r="HK85" s="148"/>
      <c r="HL85" s="148"/>
      <c r="HM85" s="148"/>
      <c r="HN85" s="148"/>
      <c r="HO85" s="148"/>
      <c r="HP85" s="148"/>
      <c r="HQ85" s="148"/>
      <c r="HR85" s="148"/>
      <c r="HS85" s="148"/>
      <c r="HT85" s="148"/>
      <c r="HU85" s="148"/>
      <c r="HV85" s="148"/>
      <c r="HW85" s="148"/>
      <c r="HX85" s="148"/>
      <c r="HY85" s="148"/>
      <c r="HZ85" s="148"/>
      <c r="IA85" s="148"/>
      <c r="IB85" s="148"/>
      <c r="IC85" s="148"/>
      <c r="ID85" s="148"/>
      <c r="IE85" s="148"/>
      <c r="IF85" s="148"/>
      <c r="IG85" s="148"/>
      <c r="IH85" s="148"/>
      <c r="II85" s="148"/>
      <c r="IJ85" s="148"/>
      <c r="IK85" s="148"/>
      <c r="IL85" s="148"/>
      <c r="IM85" s="148"/>
      <c r="IN85" s="148"/>
      <c r="IO85" s="148"/>
      <c r="IP85" s="148"/>
      <c r="IQ85" s="148"/>
      <c r="IR85" s="148"/>
      <c r="IS85" s="148"/>
      <c r="IT85" s="148"/>
      <c r="IU85" s="148"/>
      <c r="IV85" s="148"/>
      <c r="IW85" s="148"/>
      <c r="IX85" s="148"/>
      <c r="IY85" s="148"/>
      <c r="IZ85" s="148"/>
      <c r="JA85" s="148"/>
      <c r="JB85" s="148"/>
      <c r="JC85" s="148"/>
      <c r="JD85" s="148"/>
      <c r="JE85" s="148"/>
      <c r="JF85" s="148"/>
      <c r="JG85" s="148"/>
      <c r="JH85" s="148"/>
      <c r="JI85" s="148"/>
      <c r="JJ85" s="148"/>
      <c r="JK85" s="148"/>
      <c r="JL85" s="148"/>
      <c r="JM85" s="148"/>
      <c r="JN85" s="148"/>
      <c r="JO85" s="148"/>
      <c r="JP85" s="148"/>
      <c r="JQ85" s="148"/>
      <c r="JR85" s="148"/>
      <c r="JS85" s="148"/>
      <c r="JT85" s="148"/>
      <c r="JU85" s="148"/>
      <c r="JV85" s="148"/>
      <c r="JW85" s="148"/>
      <c r="JX85" s="148"/>
      <c r="JY85" s="148"/>
      <c r="JZ85" s="148"/>
      <c r="KA85" s="148"/>
      <c r="KB85" s="148"/>
      <c r="KC85" s="148"/>
      <c r="KD85" s="148"/>
      <c r="KE85" s="148"/>
      <c r="KF85" s="148"/>
      <c r="KG85" s="148"/>
      <c r="KH85" s="148"/>
      <c r="KI85" s="148"/>
      <c r="KJ85" s="148"/>
      <c r="KK85" s="148"/>
      <c r="KL85" s="148"/>
      <c r="KM85" s="148"/>
      <c r="KN85" s="148"/>
      <c r="KO85" s="148"/>
      <c r="KP85" s="148"/>
      <c r="KQ85" s="148"/>
      <c r="KR85" s="148"/>
      <c r="KS85" s="148"/>
      <c r="KT85" s="148"/>
      <c r="KU85" s="148"/>
      <c r="KV85" s="148"/>
      <c r="KW85" s="148"/>
      <c r="KX85" s="148"/>
      <c r="KY85" s="148"/>
      <c r="KZ85" s="148"/>
      <c r="LA85" s="148"/>
      <c r="LB85" s="148"/>
      <c r="LC85" s="148"/>
      <c r="LD85" s="148"/>
      <c r="LE85" s="148"/>
      <c r="LF85" s="148"/>
      <c r="LG85" s="148"/>
      <c r="LH85" s="148"/>
      <c r="LI85" s="148"/>
      <c r="LJ85" s="148"/>
      <c r="LK85" s="148"/>
      <c r="LL85" s="148"/>
      <c r="LM85" s="148"/>
      <c r="LN85" s="148"/>
      <c r="LO85" s="148"/>
      <c r="LP85" s="148"/>
      <c r="LQ85" s="148"/>
      <c r="LR85" s="148"/>
      <c r="LS85" s="148"/>
      <c r="LT85" s="148"/>
      <c r="LU85" s="148"/>
      <c r="LV85" s="148"/>
      <c r="LW85" s="148"/>
      <c r="LX85" s="148"/>
      <c r="LY85" s="148"/>
      <c r="LZ85" s="148"/>
      <c r="MA85" s="148"/>
      <c r="MB85" s="148"/>
      <c r="MC85" s="148"/>
      <c r="MD85" s="148"/>
      <c r="ME85" s="148"/>
      <c r="MF85" s="148"/>
      <c r="MG85" s="148"/>
      <c r="MH85" s="148"/>
      <c r="MI85" s="148"/>
      <c r="MJ85" s="148"/>
      <c r="MK85" s="148"/>
      <c r="ML85" s="148"/>
      <c r="MM85" s="148"/>
      <c r="MN85" s="148"/>
      <c r="MO85" s="148"/>
      <c r="MP85" s="148"/>
      <c r="MQ85" s="148"/>
      <c r="MR85" s="148"/>
      <c r="MS85" s="148"/>
      <c r="MT85" s="148"/>
      <c r="MU85" s="148"/>
      <c r="MV85" s="148"/>
      <c r="MW85" s="148"/>
      <c r="MX85" s="148"/>
      <c r="MY85" s="148"/>
      <c r="MZ85" s="148"/>
      <c r="NA85" s="148"/>
      <c r="NB85" s="148"/>
      <c r="NC85" s="148"/>
      <c r="ND85" s="148"/>
      <c r="NE85" s="148"/>
      <c r="NF85" s="148"/>
      <c r="NG85" s="148"/>
      <c r="NH85" s="148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99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L4YhIQiDwpDlJs6NGcpaKAAG0Ysj5BUUPR5ze9drv11X+Z/r2Lk4pCJ66toyMzcEuMmEbd4ojAlwFNw5GIxNSA==" saltValue="TDdxkoHNRBl2rrfkLwqYh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disablePrompts="1"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53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100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101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102</v>
      </c>
      <c r="B3" s="36" t="s">
        <v>103</v>
      </c>
      <c r="C3" s="36" t="s">
        <v>104</v>
      </c>
      <c r="D3" s="36" t="s">
        <v>105</v>
      </c>
      <c r="E3" s="36" t="s">
        <v>106</v>
      </c>
      <c r="F3" s="36" t="s">
        <v>107</v>
      </c>
      <c r="G3" s="36" t="s">
        <v>108</v>
      </c>
      <c r="H3" s="37" t="s">
        <v>109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110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0" t="s">
        <v>112</v>
      </c>
      <c r="AJ4" s="151"/>
      <c r="AK4" s="151"/>
      <c r="AL4" s="151"/>
      <c r="AM4" s="151"/>
      <c r="AN4" s="151"/>
      <c r="AO4" s="151"/>
      <c r="AP4" s="151"/>
      <c r="AQ4" s="151"/>
      <c r="AR4" s="151"/>
      <c r="AS4" s="152"/>
      <c r="AT4" s="153" t="s">
        <v>113</v>
      </c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53" t="s">
        <v>114</v>
      </c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50" t="s">
        <v>115</v>
      </c>
      <c r="BQ4" s="151"/>
      <c r="BR4" s="151"/>
      <c r="BS4" s="151"/>
      <c r="BT4" s="151"/>
      <c r="BU4" s="151"/>
      <c r="BV4" s="151"/>
      <c r="BW4" s="151"/>
      <c r="BX4" s="151"/>
      <c r="BY4" s="151"/>
      <c r="BZ4" s="152"/>
      <c r="CA4" s="149" t="s">
        <v>116</v>
      </c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53" t="s">
        <v>117</v>
      </c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 t="s">
        <v>118</v>
      </c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 t="s">
        <v>119</v>
      </c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53" t="s">
        <v>120</v>
      </c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50" t="s">
        <v>121</v>
      </c>
      <c r="EE4" s="151"/>
      <c r="EF4" s="151"/>
      <c r="EG4" s="151"/>
      <c r="EH4" s="151"/>
      <c r="EI4" s="151"/>
      <c r="EJ4" s="151"/>
      <c r="EK4" s="151"/>
      <c r="EL4" s="151"/>
      <c r="EM4" s="151"/>
      <c r="EN4" s="152"/>
      <c r="EO4" s="149" t="s">
        <v>122</v>
      </c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 t="s">
        <v>123</v>
      </c>
      <c r="FA4" s="149"/>
      <c r="FB4" s="149"/>
      <c r="FC4" s="149"/>
      <c r="FD4" s="149"/>
      <c r="FE4" s="149"/>
      <c r="FF4" s="149"/>
      <c r="FG4" s="149"/>
      <c r="FH4" s="149"/>
      <c r="FI4" s="149"/>
      <c r="FJ4" s="149"/>
    </row>
    <row r="5" spans="1:166" x14ac:dyDescent="0.2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159</v>
      </c>
      <c r="AU5" s="49" t="s">
        <v>149</v>
      </c>
      <c r="AV5" s="49" t="s">
        <v>160</v>
      </c>
      <c r="AW5" s="49" t="s">
        <v>161</v>
      </c>
      <c r="AX5" s="49" t="s">
        <v>152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148</v>
      </c>
      <c r="BF5" s="49" t="s">
        <v>162</v>
      </c>
      <c r="BG5" s="49" t="s">
        <v>150</v>
      </c>
      <c r="BH5" s="49" t="s">
        <v>161</v>
      </c>
      <c r="BI5" s="49" t="s">
        <v>163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159</v>
      </c>
      <c r="BQ5" s="49" t="s">
        <v>162</v>
      </c>
      <c r="BR5" s="49" t="s">
        <v>164</v>
      </c>
      <c r="BS5" s="49" t="s">
        <v>151</v>
      </c>
      <c r="BT5" s="49" t="s">
        <v>152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165</v>
      </c>
      <c r="CB5" s="49" t="s">
        <v>166</v>
      </c>
      <c r="CC5" s="49" t="s">
        <v>160</v>
      </c>
      <c r="CD5" s="49" t="s">
        <v>161</v>
      </c>
      <c r="CE5" s="49" t="s">
        <v>167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168</v>
      </c>
      <c r="CM5" s="49" t="s">
        <v>169</v>
      </c>
      <c r="CN5" s="49" t="s">
        <v>160</v>
      </c>
      <c r="CO5" s="49" t="s">
        <v>170</v>
      </c>
      <c r="CP5" s="49" t="s">
        <v>163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159</v>
      </c>
      <c r="CX5" s="49" t="s">
        <v>162</v>
      </c>
      <c r="CY5" s="49" t="s">
        <v>171</v>
      </c>
      <c r="CZ5" s="49" t="s">
        <v>172</v>
      </c>
      <c r="DA5" s="49" t="s">
        <v>152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159</v>
      </c>
      <c r="DI5" s="49" t="s">
        <v>149</v>
      </c>
      <c r="DJ5" s="49" t="s">
        <v>160</v>
      </c>
      <c r="DK5" s="49" t="s">
        <v>170</v>
      </c>
      <c r="DL5" s="49" t="s">
        <v>152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165</v>
      </c>
      <c r="DT5" s="49" t="s">
        <v>169</v>
      </c>
      <c r="DU5" s="49" t="s">
        <v>160</v>
      </c>
      <c r="DV5" s="49" t="s">
        <v>151</v>
      </c>
      <c r="DW5" s="49" t="s">
        <v>152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165</v>
      </c>
      <c r="EE5" s="49" t="s">
        <v>149</v>
      </c>
      <c r="EF5" s="49" t="s">
        <v>150</v>
      </c>
      <c r="EG5" s="49" t="s">
        <v>172</v>
      </c>
      <c r="EH5" s="49" t="s">
        <v>163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159</v>
      </c>
      <c r="EP5" s="49" t="s">
        <v>166</v>
      </c>
      <c r="EQ5" s="49" t="s">
        <v>160</v>
      </c>
      <c r="ER5" s="49" t="s">
        <v>170</v>
      </c>
      <c r="ES5" s="49" t="s">
        <v>173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174</v>
      </c>
      <c r="EZ5" s="49" t="s">
        <v>159</v>
      </c>
      <c r="FA5" s="49" t="s">
        <v>166</v>
      </c>
      <c r="FB5" s="49" t="s">
        <v>171</v>
      </c>
      <c r="FC5" s="49" t="s">
        <v>172</v>
      </c>
      <c r="FD5" s="49" t="s">
        <v>173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 x14ac:dyDescent="0.2">
      <c r="A6" s="35" t="s">
        <v>175</v>
      </c>
      <c r="B6" s="50">
        <f>B8</f>
        <v>2023</v>
      </c>
      <c r="C6" s="50">
        <f t="shared" ref="C6:M6" si="2">C8</f>
        <v>428779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4" t="str">
        <f>IF(H8&lt;&gt;I8,H8,"")&amp;IF(I8&lt;&gt;J8,I8,"")&amp;"　"&amp;J8</f>
        <v>長崎県長崎県病院企業団　五島中央病院</v>
      </c>
      <c r="I6" s="155"/>
      <c r="J6" s="156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300床以上～400床未満</v>
      </c>
      <c r="O6" s="50" t="str">
        <f>O8</f>
        <v>学術・研究機関出身</v>
      </c>
      <c r="P6" s="50" t="str">
        <f>P8</f>
        <v>直営</v>
      </c>
      <c r="Q6" s="51">
        <f t="shared" ref="Q6:AH6" si="3">Q8</f>
        <v>16</v>
      </c>
      <c r="R6" s="50" t="str">
        <f t="shared" si="3"/>
        <v>対象</v>
      </c>
      <c r="S6" s="50" t="str">
        <f t="shared" si="3"/>
        <v>ド 透 訓</v>
      </c>
      <c r="T6" s="50" t="str">
        <f t="shared" si="3"/>
        <v>救 臨 感 へ 災 輪</v>
      </c>
      <c r="U6" s="51" t="str">
        <f>U8</f>
        <v>-</v>
      </c>
      <c r="V6" s="51">
        <f>V8</f>
        <v>20410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249</v>
      </c>
      <c r="AA6" s="51" t="str">
        <f t="shared" si="3"/>
        <v>-</v>
      </c>
      <c r="AB6" s="51">
        <f t="shared" si="3"/>
        <v>10</v>
      </c>
      <c r="AC6" s="51">
        <f t="shared" si="3"/>
        <v>60</v>
      </c>
      <c r="AD6" s="51">
        <f t="shared" si="3"/>
        <v>4</v>
      </c>
      <c r="AE6" s="51">
        <f t="shared" si="3"/>
        <v>323</v>
      </c>
      <c r="AF6" s="51">
        <f t="shared" si="3"/>
        <v>171</v>
      </c>
      <c r="AG6" s="51" t="str">
        <f t="shared" si="3"/>
        <v>-</v>
      </c>
      <c r="AH6" s="51">
        <f t="shared" si="3"/>
        <v>171</v>
      </c>
      <c r="AI6" s="52">
        <f>IF(AI8="-",NA(),AI8)</f>
        <v>100.9</v>
      </c>
      <c r="AJ6" s="52">
        <f t="shared" ref="AJ6:AR6" si="5">IF(AJ8="-",NA(),AJ8)</f>
        <v>111.7</v>
      </c>
      <c r="AK6" s="52">
        <f t="shared" si="5"/>
        <v>101.2</v>
      </c>
      <c r="AL6" s="52">
        <f t="shared" si="5"/>
        <v>107.8</v>
      </c>
      <c r="AM6" s="52">
        <f t="shared" si="5"/>
        <v>94.7</v>
      </c>
      <c r="AN6" s="52">
        <f t="shared" si="5"/>
        <v>97</v>
      </c>
      <c r="AO6" s="52">
        <f t="shared" si="5"/>
        <v>102.4</v>
      </c>
      <c r="AP6" s="52">
        <f t="shared" si="5"/>
        <v>107.2</v>
      </c>
      <c r="AQ6" s="52">
        <f t="shared" si="5"/>
        <v>104.8</v>
      </c>
      <c r="AR6" s="52">
        <f t="shared" si="5"/>
        <v>95.8</v>
      </c>
      <c r="AS6" s="52" t="str">
        <f>IF(AS8="-","【-】","【"&amp;SUBSTITUTE(TEXT(AS8,"#,##0.0"),"-","△")&amp;"】")</f>
        <v>【96.6】</v>
      </c>
      <c r="AT6" s="52">
        <f>IF(AT8="-",NA(),AT8)</f>
        <v>86.3</v>
      </c>
      <c r="AU6" s="52">
        <f t="shared" ref="AU6:BC6" si="6">IF(AU8="-",NA(),AU8)</f>
        <v>77.599999999999994</v>
      </c>
      <c r="AV6" s="52">
        <f t="shared" si="6"/>
        <v>78.8</v>
      </c>
      <c r="AW6" s="52">
        <f t="shared" si="6"/>
        <v>79.5</v>
      </c>
      <c r="AX6" s="52">
        <f t="shared" si="6"/>
        <v>75.8</v>
      </c>
      <c r="AY6" s="52">
        <f t="shared" si="6"/>
        <v>89.3</v>
      </c>
      <c r="AZ6" s="52">
        <f t="shared" si="6"/>
        <v>84.1</v>
      </c>
      <c r="BA6" s="52">
        <f t="shared" si="6"/>
        <v>86.3</v>
      </c>
      <c r="BB6" s="52">
        <f t="shared" si="6"/>
        <v>86.6</v>
      </c>
      <c r="BC6" s="52">
        <f t="shared" si="6"/>
        <v>86.2</v>
      </c>
      <c r="BD6" s="52" t="str">
        <f>IF(BD8="-","【-】","【"&amp;SUBSTITUTE(TEXT(BD8,"#,##0.0"),"-","△")&amp;"】")</f>
        <v>【86.6】</v>
      </c>
      <c r="BE6" s="52">
        <f>IF(BE8="-",NA(),BE8)</f>
        <v>84.9</v>
      </c>
      <c r="BF6" s="52">
        <f t="shared" ref="BF6:BN6" si="7">IF(BF8="-",NA(),BF8)</f>
        <v>76.3</v>
      </c>
      <c r="BG6" s="52">
        <f t="shared" si="7"/>
        <v>77.8</v>
      </c>
      <c r="BH6" s="52">
        <f t="shared" si="7"/>
        <v>78.3</v>
      </c>
      <c r="BI6" s="52">
        <f t="shared" si="7"/>
        <v>74.7</v>
      </c>
      <c r="BJ6" s="52">
        <f t="shared" si="7"/>
        <v>86.5</v>
      </c>
      <c r="BK6" s="52">
        <f t="shared" si="7"/>
        <v>81.400000000000006</v>
      </c>
      <c r="BL6" s="52">
        <f t="shared" si="7"/>
        <v>83.7</v>
      </c>
      <c r="BM6" s="52">
        <f t="shared" si="7"/>
        <v>84</v>
      </c>
      <c r="BN6" s="52">
        <f t="shared" si="7"/>
        <v>83.4</v>
      </c>
      <c r="BO6" s="52" t="str">
        <f>IF(BO8="-","【-】","【"&amp;SUBSTITUTE(TEXT(BO8,"#,##0.0"),"-","△")&amp;"】")</f>
        <v>【83.9】</v>
      </c>
      <c r="BP6" s="52">
        <f>IF(BP8="-",NA(),BP8)</f>
        <v>62.7</v>
      </c>
      <c r="BQ6" s="52">
        <f t="shared" ref="BQ6:BY6" si="8">IF(BQ8="-",NA(),BQ8)</f>
        <v>56.1</v>
      </c>
      <c r="BR6" s="52">
        <f t="shared" si="8"/>
        <v>56.8</v>
      </c>
      <c r="BS6" s="52">
        <f t="shared" si="8"/>
        <v>51.7</v>
      </c>
      <c r="BT6" s="52">
        <f t="shared" si="8"/>
        <v>50.5</v>
      </c>
      <c r="BU6" s="52">
        <f t="shared" si="8"/>
        <v>74.400000000000006</v>
      </c>
      <c r="BV6" s="52">
        <f t="shared" si="8"/>
        <v>66.5</v>
      </c>
      <c r="BW6" s="52">
        <f t="shared" si="8"/>
        <v>66.8</v>
      </c>
      <c r="BX6" s="52">
        <f t="shared" si="8"/>
        <v>66.599999999999994</v>
      </c>
      <c r="BY6" s="52">
        <f t="shared" si="8"/>
        <v>68</v>
      </c>
      <c r="BZ6" s="52" t="str">
        <f>IF(BZ8="-","【-】","【"&amp;SUBSTITUTE(TEXT(BZ8,"#,##0.0"),"-","△")&amp;"】")</f>
        <v>【68.7】</v>
      </c>
      <c r="CA6" s="53">
        <f>IF(CA8="-",NA(),CA8)</f>
        <v>37319</v>
      </c>
      <c r="CB6" s="53">
        <f t="shared" ref="CB6:CJ6" si="9">IF(CB8="-",NA(),CB8)</f>
        <v>39321</v>
      </c>
      <c r="CC6" s="53">
        <f t="shared" si="9"/>
        <v>42887</v>
      </c>
      <c r="CD6" s="53">
        <f t="shared" si="9"/>
        <v>44357</v>
      </c>
      <c r="CE6" s="53">
        <f t="shared" si="9"/>
        <v>43665</v>
      </c>
      <c r="CF6" s="53">
        <f t="shared" si="9"/>
        <v>53523</v>
      </c>
      <c r="CG6" s="53">
        <f t="shared" si="9"/>
        <v>57368</v>
      </c>
      <c r="CH6" s="53">
        <f t="shared" si="9"/>
        <v>59838</v>
      </c>
      <c r="CI6" s="53">
        <f t="shared" si="9"/>
        <v>62697</v>
      </c>
      <c r="CJ6" s="53">
        <f t="shared" si="9"/>
        <v>62059</v>
      </c>
      <c r="CK6" s="52" t="str">
        <f>IF(CK8="-","【-】","【"&amp;SUBSTITUTE(TEXT(CK8,"#,##0"),"-","△")&amp;"】")</f>
        <v>【62,428】</v>
      </c>
      <c r="CL6" s="53">
        <f>IF(CL8="-",NA(),CL8)</f>
        <v>9529</v>
      </c>
      <c r="CM6" s="53">
        <f t="shared" ref="CM6:CU6" si="10">IF(CM8="-",NA(),CM8)</f>
        <v>11516</v>
      </c>
      <c r="CN6" s="53">
        <f t="shared" si="10"/>
        <v>11535</v>
      </c>
      <c r="CO6" s="53">
        <f t="shared" si="10"/>
        <v>11460</v>
      </c>
      <c r="CP6" s="53">
        <f t="shared" si="10"/>
        <v>11809</v>
      </c>
      <c r="CQ6" s="53">
        <f t="shared" si="10"/>
        <v>15111</v>
      </c>
      <c r="CR6" s="53">
        <f t="shared" si="10"/>
        <v>15986</v>
      </c>
      <c r="CS6" s="53">
        <f t="shared" si="10"/>
        <v>16421</v>
      </c>
      <c r="CT6" s="53">
        <f t="shared" si="10"/>
        <v>17279</v>
      </c>
      <c r="CU6" s="53">
        <f t="shared" si="10"/>
        <v>17851</v>
      </c>
      <c r="CV6" s="52" t="str">
        <f>IF(CV8="-","【-】","【"&amp;SUBSTITUTE(TEXT(CV8,"#,##0"),"-","△")&amp;"】")</f>
        <v>【18,236】</v>
      </c>
      <c r="CW6" s="52">
        <f>IF(CW8="-",NA(),CW8)</f>
        <v>59.5</v>
      </c>
      <c r="CX6" s="52">
        <f t="shared" ref="CX6:DF6" si="11">IF(CX8="-",NA(),CX8)</f>
        <v>65.400000000000006</v>
      </c>
      <c r="CY6" s="52">
        <f t="shared" si="11"/>
        <v>60.8</v>
      </c>
      <c r="CZ6" s="52">
        <f t="shared" si="11"/>
        <v>62.8</v>
      </c>
      <c r="DA6" s="52">
        <f t="shared" si="11"/>
        <v>66.900000000000006</v>
      </c>
      <c r="DB6" s="52">
        <f t="shared" si="11"/>
        <v>56.2</v>
      </c>
      <c r="DC6" s="52">
        <f t="shared" si="11"/>
        <v>60.8</v>
      </c>
      <c r="DD6" s="52">
        <f t="shared" si="11"/>
        <v>57.4</v>
      </c>
      <c r="DE6" s="52">
        <f t="shared" si="11"/>
        <v>55.7</v>
      </c>
      <c r="DF6" s="52">
        <f t="shared" si="11"/>
        <v>57.2</v>
      </c>
      <c r="DG6" s="52" t="str">
        <f>IF(DG8="-","【-】","【"&amp;SUBSTITUTE(TEXT(DG8,"#,##0.0"),"-","△")&amp;"】")</f>
        <v>【56.1】</v>
      </c>
      <c r="DH6" s="52">
        <f>IF(DH8="-",NA(),DH8)</f>
        <v>25.2</v>
      </c>
      <c r="DI6" s="52">
        <f t="shared" ref="DI6:DQ6" si="12">IF(DI8="-",NA(),DI8)</f>
        <v>25.6</v>
      </c>
      <c r="DJ6" s="52">
        <f t="shared" si="12"/>
        <v>25.7</v>
      </c>
      <c r="DK6" s="52">
        <f t="shared" si="12"/>
        <v>25</v>
      </c>
      <c r="DL6" s="52">
        <f t="shared" si="12"/>
        <v>25</v>
      </c>
      <c r="DM6" s="52">
        <f t="shared" si="12"/>
        <v>24.2</v>
      </c>
      <c r="DN6" s="52">
        <f t="shared" si="12"/>
        <v>24.1</v>
      </c>
      <c r="DO6" s="52">
        <f t="shared" si="12"/>
        <v>23.9</v>
      </c>
      <c r="DP6" s="52">
        <f t="shared" si="12"/>
        <v>24.4</v>
      </c>
      <c r="DQ6" s="52">
        <f t="shared" si="12"/>
        <v>25.7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75.099999999999994</v>
      </c>
      <c r="DY6" s="52">
        <f t="shared" si="13"/>
        <v>83.2</v>
      </c>
      <c r="DZ6" s="52">
        <f t="shared" si="13"/>
        <v>84.6</v>
      </c>
      <c r="EA6" s="52">
        <f t="shared" si="13"/>
        <v>67.8</v>
      </c>
      <c r="EB6" s="52">
        <f t="shared" si="13"/>
        <v>61.8</v>
      </c>
      <c r="EC6" s="52" t="str">
        <f>IF(EC8="-","【-】","【"&amp;SUBSTITUTE(TEXT(EC8,"#,##0.0"),"-","△")&amp;"】")</f>
        <v>【54.5】</v>
      </c>
      <c r="ED6" s="52">
        <f>IF(ED8="-",NA(),ED8)</f>
        <v>50.5</v>
      </c>
      <c r="EE6" s="52">
        <f t="shared" ref="EE6:EM6" si="14">IF(EE8="-",NA(),EE8)</f>
        <v>49.1</v>
      </c>
      <c r="EF6" s="52">
        <f t="shared" si="14"/>
        <v>49.9</v>
      </c>
      <c r="EG6" s="52">
        <f t="shared" si="14"/>
        <v>52</v>
      </c>
      <c r="EH6" s="52">
        <f t="shared" si="14"/>
        <v>53.4</v>
      </c>
      <c r="EI6" s="52">
        <f t="shared" si="14"/>
        <v>52.9</v>
      </c>
      <c r="EJ6" s="52">
        <f t="shared" si="14"/>
        <v>54.3</v>
      </c>
      <c r="EK6" s="52">
        <f t="shared" si="14"/>
        <v>54.9</v>
      </c>
      <c r="EL6" s="52">
        <f t="shared" si="14"/>
        <v>56.1</v>
      </c>
      <c r="EM6" s="52">
        <f t="shared" si="14"/>
        <v>57.5</v>
      </c>
      <c r="EN6" s="52" t="str">
        <f>IF(EN8="-","【-】","【"&amp;SUBSTITUTE(TEXT(EN8,"#,##0.0"),"-","△")&amp;"】")</f>
        <v>【57.0】</v>
      </c>
      <c r="EO6" s="52">
        <f>IF(EO8="-",NA(),EO8)</f>
        <v>75.7</v>
      </c>
      <c r="EP6" s="52">
        <f t="shared" ref="EP6:EX6" si="15">IF(EP8="-",NA(),EP8)</f>
        <v>72.7</v>
      </c>
      <c r="EQ6" s="52">
        <f t="shared" si="15"/>
        <v>68.400000000000006</v>
      </c>
      <c r="ER6" s="52">
        <f t="shared" si="15"/>
        <v>70.8</v>
      </c>
      <c r="ES6" s="52">
        <f t="shared" si="15"/>
        <v>70.7</v>
      </c>
      <c r="ET6" s="52">
        <f t="shared" si="15"/>
        <v>69.400000000000006</v>
      </c>
      <c r="EU6" s="52">
        <f t="shared" si="15"/>
        <v>69.900000000000006</v>
      </c>
      <c r="EV6" s="52">
        <f t="shared" si="15"/>
        <v>68.8</v>
      </c>
      <c r="EW6" s="52">
        <f t="shared" si="15"/>
        <v>69.7</v>
      </c>
      <c r="EX6" s="52">
        <f t="shared" si="15"/>
        <v>70.400000000000006</v>
      </c>
      <c r="EY6" s="52" t="str">
        <f>IF(EY8="-","【-】","【"&amp;SUBSTITUTE(TEXT(EY8,"#,##0.0"),"-","△")&amp;"】")</f>
        <v>【70.4】</v>
      </c>
      <c r="EZ6" s="53">
        <f>IF(EZ8="-",NA(),EZ8)</f>
        <v>44816618</v>
      </c>
      <c r="FA6" s="53">
        <f t="shared" ref="FA6:FI6" si="16">IF(FA8="-",NA(),FA8)</f>
        <v>44039111</v>
      </c>
      <c r="FB6" s="53">
        <f t="shared" si="16"/>
        <v>44127006</v>
      </c>
      <c r="FC6" s="53">
        <f t="shared" si="16"/>
        <v>44626793</v>
      </c>
      <c r="FD6" s="53">
        <f t="shared" si="16"/>
        <v>43716294</v>
      </c>
      <c r="FE6" s="53">
        <f t="shared" si="16"/>
        <v>49696718</v>
      </c>
      <c r="FF6" s="53">
        <f t="shared" si="16"/>
        <v>50234873</v>
      </c>
      <c r="FG6" s="53">
        <f t="shared" si="16"/>
        <v>50294422</v>
      </c>
      <c r="FH6" s="53">
        <f t="shared" si="16"/>
        <v>49693831</v>
      </c>
      <c r="FI6" s="53">
        <f t="shared" si="16"/>
        <v>50513249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176</v>
      </c>
      <c r="B7" s="50">
        <f t="shared" ref="B7:AH7" si="17">B8</f>
        <v>2023</v>
      </c>
      <c r="C7" s="50">
        <f t="shared" si="17"/>
        <v>428779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300床以上～400床未満</v>
      </c>
      <c r="O7" s="50" t="str">
        <f>O8</f>
        <v>学術・研究機関出身</v>
      </c>
      <c r="P7" s="50" t="str">
        <f>P8</f>
        <v>直営</v>
      </c>
      <c r="Q7" s="51">
        <f t="shared" si="17"/>
        <v>16</v>
      </c>
      <c r="R7" s="50" t="str">
        <f t="shared" si="17"/>
        <v>対象</v>
      </c>
      <c r="S7" s="50" t="str">
        <f t="shared" si="17"/>
        <v>ド 透 訓</v>
      </c>
      <c r="T7" s="50" t="str">
        <f t="shared" si="17"/>
        <v>救 臨 感 へ 災 輪</v>
      </c>
      <c r="U7" s="51" t="str">
        <f>U8</f>
        <v>-</v>
      </c>
      <c r="V7" s="51">
        <f>V8</f>
        <v>20410</v>
      </c>
      <c r="W7" s="50" t="str">
        <f>W8</f>
        <v>-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249</v>
      </c>
      <c r="AA7" s="51" t="str">
        <f t="shared" si="17"/>
        <v>-</v>
      </c>
      <c r="AB7" s="51">
        <f t="shared" si="17"/>
        <v>10</v>
      </c>
      <c r="AC7" s="51">
        <f t="shared" si="17"/>
        <v>60</v>
      </c>
      <c r="AD7" s="51">
        <f t="shared" si="17"/>
        <v>4</v>
      </c>
      <c r="AE7" s="51">
        <f t="shared" si="17"/>
        <v>323</v>
      </c>
      <c r="AF7" s="51">
        <f t="shared" si="17"/>
        <v>171</v>
      </c>
      <c r="AG7" s="51" t="str">
        <f t="shared" si="17"/>
        <v>-</v>
      </c>
      <c r="AH7" s="51">
        <f t="shared" si="17"/>
        <v>171</v>
      </c>
      <c r="AI7" s="52">
        <f>AI8</f>
        <v>100.9</v>
      </c>
      <c r="AJ7" s="52">
        <f t="shared" ref="AJ7:AR7" si="18">AJ8</f>
        <v>111.7</v>
      </c>
      <c r="AK7" s="52">
        <f t="shared" si="18"/>
        <v>101.2</v>
      </c>
      <c r="AL7" s="52">
        <f t="shared" si="18"/>
        <v>107.8</v>
      </c>
      <c r="AM7" s="52">
        <f t="shared" si="18"/>
        <v>94.7</v>
      </c>
      <c r="AN7" s="52">
        <f t="shared" si="18"/>
        <v>97</v>
      </c>
      <c r="AO7" s="52">
        <f t="shared" si="18"/>
        <v>102.4</v>
      </c>
      <c r="AP7" s="52">
        <f t="shared" si="18"/>
        <v>107.2</v>
      </c>
      <c r="AQ7" s="52">
        <f t="shared" si="18"/>
        <v>104.8</v>
      </c>
      <c r="AR7" s="52">
        <f t="shared" si="18"/>
        <v>95.8</v>
      </c>
      <c r="AS7" s="52"/>
      <c r="AT7" s="52">
        <f>AT8</f>
        <v>86.3</v>
      </c>
      <c r="AU7" s="52">
        <f t="shared" ref="AU7:BC7" si="19">AU8</f>
        <v>77.599999999999994</v>
      </c>
      <c r="AV7" s="52">
        <f t="shared" si="19"/>
        <v>78.8</v>
      </c>
      <c r="AW7" s="52">
        <f t="shared" si="19"/>
        <v>79.5</v>
      </c>
      <c r="AX7" s="52">
        <f t="shared" si="19"/>
        <v>75.8</v>
      </c>
      <c r="AY7" s="52">
        <f t="shared" si="19"/>
        <v>89.3</v>
      </c>
      <c r="AZ7" s="52">
        <f t="shared" si="19"/>
        <v>84.1</v>
      </c>
      <c r="BA7" s="52">
        <f t="shared" si="19"/>
        <v>86.3</v>
      </c>
      <c r="BB7" s="52">
        <f t="shared" si="19"/>
        <v>86.6</v>
      </c>
      <c r="BC7" s="52">
        <f t="shared" si="19"/>
        <v>86.2</v>
      </c>
      <c r="BD7" s="52"/>
      <c r="BE7" s="52">
        <f>BE8</f>
        <v>84.9</v>
      </c>
      <c r="BF7" s="52">
        <f t="shared" ref="BF7:BN7" si="20">BF8</f>
        <v>76.3</v>
      </c>
      <c r="BG7" s="52">
        <f t="shared" si="20"/>
        <v>77.8</v>
      </c>
      <c r="BH7" s="52">
        <f t="shared" si="20"/>
        <v>78.3</v>
      </c>
      <c r="BI7" s="52">
        <f t="shared" si="20"/>
        <v>74.7</v>
      </c>
      <c r="BJ7" s="52">
        <f t="shared" si="20"/>
        <v>86.5</v>
      </c>
      <c r="BK7" s="52">
        <f t="shared" si="20"/>
        <v>81.400000000000006</v>
      </c>
      <c r="BL7" s="52">
        <f t="shared" si="20"/>
        <v>83.7</v>
      </c>
      <c r="BM7" s="52">
        <f t="shared" si="20"/>
        <v>84</v>
      </c>
      <c r="BN7" s="52">
        <f t="shared" si="20"/>
        <v>83.4</v>
      </c>
      <c r="BO7" s="52"/>
      <c r="BP7" s="52">
        <f>BP8</f>
        <v>62.7</v>
      </c>
      <c r="BQ7" s="52">
        <f t="shared" ref="BQ7:BY7" si="21">BQ8</f>
        <v>56.1</v>
      </c>
      <c r="BR7" s="52">
        <f t="shared" si="21"/>
        <v>56.8</v>
      </c>
      <c r="BS7" s="52">
        <f t="shared" si="21"/>
        <v>51.7</v>
      </c>
      <c r="BT7" s="52">
        <f t="shared" si="21"/>
        <v>50.5</v>
      </c>
      <c r="BU7" s="52">
        <f t="shared" si="21"/>
        <v>74.400000000000006</v>
      </c>
      <c r="BV7" s="52">
        <f t="shared" si="21"/>
        <v>66.5</v>
      </c>
      <c r="BW7" s="52">
        <f t="shared" si="21"/>
        <v>66.8</v>
      </c>
      <c r="BX7" s="52">
        <f t="shared" si="21"/>
        <v>66.599999999999994</v>
      </c>
      <c r="BY7" s="52">
        <f t="shared" si="21"/>
        <v>68</v>
      </c>
      <c r="BZ7" s="52"/>
      <c r="CA7" s="53">
        <f>CA8</f>
        <v>37319</v>
      </c>
      <c r="CB7" s="53">
        <f t="shared" ref="CB7:CJ7" si="22">CB8</f>
        <v>39321</v>
      </c>
      <c r="CC7" s="53">
        <f t="shared" si="22"/>
        <v>42887</v>
      </c>
      <c r="CD7" s="53">
        <f t="shared" si="22"/>
        <v>44357</v>
      </c>
      <c r="CE7" s="53">
        <f t="shared" si="22"/>
        <v>43665</v>
      </c>
      <c r="CF7" s="53">
        <f t="shared" si="22"/>
        <v>53523</v>
      </c>
      <c r="CG7" s="53">
        <f t="shared" si="22"/>
        <v>57368</v>
      </c>
      <c r="CH7" s="53">
        <f t="shared" si="22"/>
        <v>59838</v>
      </c>
      <c r="CI7" s="53">
        <f t="shared" si="22"/>
        <v>62697</v>
      </c>
      <c r="CJ7" s="53">
        <f t="shared" si="22"/>
        <v>62059</v>
      </c>
      <c r="CK7" s="52"/>
      <c r="CL7" s="53">
        <f>CL8</f>
        <v>9529</v>
      </c>
      <c r="CM7" s="53">
        <f t="shared" ref="CM7:CU7" si="23">CM8</f>
        <v>11516</v>
      </c>
      <c r="CN7" s="53">
        <f t="shared" si="23"/>
        <v>11535</v>
      </c>
      <c r="CO7" s="53">
        <f t="shared" si="23"/>
        <v>11460</v>
      </c>
      <c r="CP7" s="53">
        <f t="shared" si="23"/>
        <v>11809</v>
      </c>
      <c r="CQ7" s="53">
        <f t="shared" si="23"/>
        <v>15111</v>
      </c>
      <c r="CR7" s="53">
        <f t="shared" si="23"/>
        <v>15986</v>
      </c>
      <c r="CS7" s="53">
        <f t="shared" si="23"/>
        <v>16421</v>
      </c>
      <c r="CT7" s="53">
        <f t="shared" si="23"/>
        <v>17279</v>
      </c>
      <c r="CU7" s="53">
        <f t="shared" si="23"/>
        <v>17851</v>
      </c>
      <c r="CV7" s="52"/>
      <c r="CW7" s="52">
        <f>CW8</f>
        <v>59.5</v>
      </c>
      <c r="CX7" s="52">
        <f t="shared" ref="CX7:DF7" si="24">CX8</f>
        <v>65.400000000000006</v>
      </c>
      <c r="CY7" s="52">
        <f t="shared" si="24"/>
        <v>60.8</v>
      </c>
      <c r="CZ7" s="52">
        <f t="shared" si="24"/>
        <v>62.8</v>
      </c>
      <c r="DA7" s="52">
        <f t="shared" si="24"/>
        <v>66.900000000000006</v>
      </c>
      <c r="DB7" s="52">
        <f t="shared" si="24"/>
        <v>56.2</v>
      </c>
      <c r="DC7" s="52">
        <f t="shared" si="24"/>
        <v>60.8</v>
      </c>
      <c r="DD7" s="52">
        <f t="shared" si="24"/>
        <v>57.4</v>
      </c>
      <c r="DE7" s="52">
        <f t="shared" si="24"/>
        <v>55.7</v>
      </c>
      <c r="DF7" s="52">
        <f t="shared" si="24"/>
        <v>57.2</v>
      </c>
      <c r="DG7" s="52"/>
      <c r="DH7" s="52">
        <f>DH8</f>
        <v>25.2</v>
      </c>
      <c r="DI7" s="52">
        <f t="shared" ref="DI7:DQ7" si="25">DI8</f>
        <v>25.6</v>
      </c>
      <c r="DJ7" s="52">
        <f t="shared" si="25"/>
        <v>25.7</v>
      </c>
      <c r="DK7" s="52">
        <f t="shared" si="25"/>
        <v>25</v>
      </c>
      <c r="DL7" s="52">
        <f t="shared" si="25"/>
        <v>25</v>
      </c>
      <c r="DM7" s="52">
        <f t="shared" si="25"/>
        <v>24.2</v>
      </c>
      <c r="DN7" s="52">
        <f t="shared" si="25"/>
        <v>24.1</v>
      </c>
      <c r="DO7" s="52">
        <f t="shared" si="25"/>
        <v>23.9</v>
      </c>
      <c r="DP7" s="52">
        <f t="shared" si="25"/>
        <v>24.4</v>
      </c>
      <c r="DQ7" s="52">
        <f t="shared" si="25"/>
        <v>25.7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75.099999999999994</v>
      </c>
      <c r="DY7" s="52">
        <f t="shared" si="26"/>
        <v>83.2</v>
      </c>
      <c r="DZ7" s="52">
        <f t="shared" si="26"/>
        <v>84.6</v>
      </c>
      <c r="EA7" s="52">
        <f t="shared" si="26"/>
        <v>67.8</v>
      </c>
      <c r="EB7" s="52">
        <f t="shared" si="26"/>
        <v>61.8</v>
      </c>
      <c r="EC7" s="52"/>
      <c r="ED7" s="52">
        <f>ED8</f>
        <v>50.5</v>
      </c>
      <c r="EE7" s="52">
        <f t="shared" ref="EE7:EM7" si="27">EE8</f>
        <v>49.1</v>
      </c>
      <c r="EF7" s="52">
        <f t="shared" si="27"/>
        <v>49.9</v>
      </c>
      <c r="EG7" s="52">
        <f t="shared" si="27"/>
        <v>52</v>
      </c>
      <c r="EH7" s="52">
        <f t="shared" si="27"/>
        <v>53.4</v>
      </c>
      <c r="EI7" s="52">
        <f t="shared" si="27"/>
        <v>52.9</v>
      </c>
      <c r="EJ7" s="52">
        <f t="shared" si="27"/>
        <v>54.3</v>
      </c>
      <c r="EK7" s="52">
        <f t="shared" si="27"/>
        <v>54.9</v>
      </c>
      <c r="EL7" s="52">
        <f t="shared" si="27"/>
        <v>56.1</v>
      </c>
      <c r="EM7" s="52">
        <f t="shared" si="27"/>
        <v>57.5</v>
      </c>
      <c r="EN7" s="52"/>
      <c r="EO7" s="52">
        <f>EO8</f>
        <v>75.7</v>
      </c>
      <c r="EP7" s="52">
        <f t="shared" ref="EP7:EX7" si="28">EP8</f>
        <v>72.7</v>
      </c>
      <c r="EQ7" s="52">
        <f t="shared" si="28"/>
        <v>68.400000000000006</v>
      </c>
      <c r="ER7" s="52">
        <f t="shared" si="28"/>
        <v>70.8</v>
      </c>
      <c r="ES7" s="52">
        <f t="shared" si="28"/>
        <v>70.7</v>
      </c>
      <c r="ET7" s="52">
        <f t="shared" si="28"/>
        <v>69.400000000000006</v>
      </c>
      <c r="EU7" s="52">
        <f t="shared" si="28"/>
        <v>69.900000000000006</v>
      </c>
      <c r="EV7" s="52">
        <f t="shared" si="28"/>
        <v>68.8</v>
      </c>
      <c r="EW7" s="52">
        <f t="shared" si="28"/>
        <v>69.7</v>
      </c>
      <c r="EX7" s="52">
        <f t="shared" si="28"/>
        <v>70.400000000000006</v>
      </c>
      <c r="EY7" s="52"/>
      <c r="EZ7" s="53">
        <f>EZ8</f>
        <v>44816618</v>
      </c>
      <c r="FA7" s="53">
        <f t="shared" ref="FA7:FI7" si="29">FA8</f>
        <v>44039111</v>
      </c>
      <c r="FB7" s="53">
        <f t="shared" si="29"/>
        <v>44127006</v>
      </c>
      <c r="FC7" s="53">
        <f t="shared" si="29"/>
        <v>44626793</v>
      </c>
      <c r="FD7" s="53">
        <f t="shared" si="29"/>
        <v>43716294</v>
      </c>
      <c r="FE7" s="53">
        <f t="shared" si="29"/>
        <v>49696718</v>
      </c>
      <c r="FF7" s="53">
        <f t="shared" si="29"/>
        <v>50234873</v>
      </c>
      <c r="FG7" s="53">
        <f t="shared" si="29"/>
        <v>50294422</v>
      </c>
      <c r="FH7" s="53">
        <f t="shared" si="29"/>
        <v>49693831</v>
      </c>
      <c r="FI7" s="53">
        <f t="shared" si="29"/>
        <v>50513249</v>
      </c>
      <c r="FJ7" s="53"/>
    </row>
    <row r="8" spans="1:166" s="54" customFormat="1" x14ac:dyDescent="0.2">
      <c r="A8" s="35"/>
      <c r="B8" s="55">
        <v>2023</v>
      </c>
      <c r="C8" s="55">
        <v>428779</v>
      </c>
      <c r="D8" s="55">
        <v>46</v>
      </c>
      <c r="E8" s="55">
        <v>6</v>
      </c>
      <c r="F8" s="55">
        <v>0</v>
      </c>
      <c r="G8" s="55">
        <v>1</v>
      </c>
      <c r="H8" s="55" t="s">
        <v>177</v>
      </c>
      <c r="I8" s="55" t="s">
        <v>178</v>
      </c>
      <c r="J8" s="55" t="s">
        <v>179</v>
      </c>
      <c r="K8" s="55" t="s">
        <v>180</v>
      </c>
      <c r="L8" s="55" t="s">
        <v>181</v>
      </c>
      <c r="M8" s="55" t="s">
        <v>182</v>
      </c>
      <c r="N8" s="55" t="s">
        <v>183</v>
      </c>
      <c r="O8" s="55" t="s">
        <v>184</v>
      </c>
      <c r="P8" s="55" t="s">
        <v>185</v>
      </c>
      <c r="Q8" s="56">
        <v>16</v>
      </c>
      <c r="R8" s="55" t="s">
        <v>186</v>
      </c>
      <c r="S8" s="55" t="s">
        <v>187</v>
      </c>
      <c r="T8" s="55" t="s">
        <v>188</v>
      </c>
      <c r="U8" s="56" t="s">
        <v>40</v>
      </c>
      <c r="V8" s="56">
        <v>20410</v>
      </c>
      <c r="W8" s="55" t="s">
        <v>40</v>
      </c>
      <c r="X8" s="55" t="s">
        <v>189</v>
      </c>
      <c r="Y8" s="57" t="s">
        <v>190</v>
      </c>
      <c r="Z8" s="56">
        <v>249</v>
      </c>
      <c r="AA8" s="56" t="s">
        <v>40</v>
      </c>
      <c r="AB8" s="56">
        <v>10</v>
      </c>
      <c r="AC8" s="56">
        <v>60</v>
      </c>
      <c r="AD8" s="56">
        <v>4</v>
      </c>
      <c r="AE8" s="56">
        <v>323</v>
      </c>
      <c r="AF8" s="56">
        <v>171</v>
      </c>
      <c r="AG8" s="56" t="s">
        <v>40</v>
      </c>
      <c r="AH8" s="56">
        <v>171</v>
      </c>
      <c r="AI8" s="58">
        <v>100.9</v>
      </c>
      <c r="AJ8" s="58">
        <v>111.7</v>
      </c>
      <c r="AK8" s="58">
        <v>101.2</v>
      </c>
      <c r="AL8" s="58">
        <v>107.8</v>
      </c>
      <c r="AM8" s="58">
        <v>94.7</v>
      </c>
      <c r="AN8" s="58">
        <v>97</v>
      </c>
      <c r="AO8" s="58">
        <v>102.4</v>
      </c>
      <c r="AP8" s="58">
        <v>107.2</v>
      </c>
      <c r="AQ8" s="58">
        <v>104.8</v>
      </c>
      <c r="AR8" s="58">
        <v>95.8</v>
      </c>
      <c r="AS8" s="58">
        <v>96.6</v>
      </c>
      <c r="AT8" s="58">
        <v>86.3</v>
      </c>
      <c r="AU8" s="58">
        <v>77.599999999999994</v>
      </c>
      <c r="AV8" s="58">
        <v>78.8</v>
      </c>
      <c r="AW8" s="58">
        <v>79.5</v>
      </c>
      <c r="AX8" s="58">
        <v>75.8</v>
      </c>
      <c r="AY8" s="58">
        <v>89.3</v>
      </c>
      <c r="AZ8" s="58">
        <v>84.1</v>
      </c>
      <c r="BA8" s="58">
        <v>86.3</v>
      </c>
      <c r="BB8" s="58">
        <v>86.6</v>
      </c>
      <c r="BC8" s="58">
        <v>86.2</v>
      </c>
      <c r="BD8" s="58">
        <v>86.6</v>
      </c>
      <c r="BE8" s="59">
        <v>84.9</v>
      </c>
      <c r="BF8" s="59">
        <v>76.3</v>
      </c>
      <c r="BG8" s="59">
        <v>77.8</v>
      </c>
      <c r="BH8" s="59">
        <v>78.3</v>
      </c>
      <c r="BI8" s="59">
        <v>74.7</v>
      </c>
      <c r="BJ8" s="59">
        <v>86.5</v>
      </c>
      <c r="BK8" s="59">
        <v>81.400000000000006</v>
      </c>
      <c r="BL8" s="59">
        <v>83.7</v>
      </c>
      <c r="BM8" s="59">
        <v>84</v>
      </c>
      <c r="BN8" s="59">
        <v>83.4</v>
      </c>
      <c r="BO8" s="59">
        <v>83.9</v>
      </c>
      <c r="BP8" s="58">
        <v>62.7</v>
      </c>
      <c r="BQ8" s="58">
        <v>56.1</v>
      </c>
      <c r="BR8" s="58">
        <v>56.8</v>
      </c>
      <c r="BS8" s="58">
        <v>51.7</v>
      </c>
      <c r="BT8" s="58">
        <v>50.5</v>
      </c>
      <c r="BU8" s="58">
        <v>74.400000000000006</v>
      </c>
      <c r="BV8" s="58">
        <v>66.5</v>
      </c>
      <c r="BW8" s="58">
        <v>66.8</v>
      </c>
      <c r="BX8" s="58">
        <v>66.599999999999994</v>
      </c>
      <c r="BY8" s="58">
        <v>68</v>
      </c>
      <c r="BZ8" s="58">
        <v>68.7</v>
      </c>
      <c r="CA8" s="59">
        <v>37319</v>
      </c>
      <c r="CB8" s="59">
        <v>39321</v>
      </c>
      <c r="CC8" s="59">
        <v>42887</v>
      </c>
      <c r="CD8" s="59">
        <v>44357</v>
      </c>
      <c r="CE8" s="59">
        <v>43665</v>
      </c>
      <c r="CF8" s="59">
        <v>53523</v>
      </c>
      <c r="CG8" s="59">
        <v>57368</v>
      </c>
      <c r="CH8" s="59">
        <v>59838</v>
      </c>
      <c r="CI8" s="59">
        <v>62697</v>
      </c>
      <c r="CJ8" s="59">
        <v>62059</v>
      </c>
      <c r="CK8" s="58">
        <v>62428</v>
      </c>
      <c r="CL8" s="59">
        <v>9529</v>
      </c>
      <c r="CM8" s="59">
        <v>11516</v>
      </c>
      <c r="CN8" s="59">
        <v>11535</v>
      </c>
      <c r="CO8" s="59">
        <v>11460</v>
      </c>
      <c r="CP8" s="59">
        <v>11809</v>
      </c>
      <c r="CQ8" s="59">
        <v>15111</v>
      </c>
      <c r="CR8" s="59">
        <v>15986</v>
      </c>
      <c r="CS8" s="59">
        <v>16421</v>
      </c>
      <c r="CT8" s="59">
        <v>17279</v>
      </c>
      <c r="CU8" s="59">
        <v>17851</v>
      </c>
      <c r="CV8" s="58">
        <v>18236</v>
      </c>
      <c r="CW8" s="59">
        <v>59.5</v>
      </c>
      <c r="CX8" s="59">
        <v>65.400000000000006</v>
      </c>
      <c r="CY8" s="59">
        <v>60.8</v>
      </c>
      <c r="CZ8" s="59">
        <v>62.8</v>
      </c>
      <c r="DA8" s="59">
        <v>66.900000000000006</v>
      </c>
      <c r="DB8" s="59">
        <v>56.2</v>
      </c>
      <c r="DC8" s="59">
        <v>60.8</v>
      </c>
      <c r="DD8" s="59">
        <v>57.4</v>
      </c>
      <c r="DE8" s="59">
        <v>55.7</v>
      </c>
      <c r="DF8" s="59">
        <v>57.2</v>
      </c>
      <c r="DG8" s="59">
        <v>56.1</v>
      </c>
      <c r="DH8" s="59">
        <v>25.2</v>
      </c>
      <c r="DI8" s="59">
        <v>25.6</v>
      </c>
      <c r="DJ8" s="59">
        <v>25.7</v>
      </c>
      <c r="DK8" s="59">
        <v>25</v>
      </c>
      <c r="DL8" s="59">
        <v>25</v>
      </c>
      <c r="DM8" s="59">
        <v>24.2</v>
      </c>
      <c r="DN8" s="59">
        <v>24.1</v>
      </c>
      <c r="DO8" s="59">
        <v>23.9</v>
      </c>
      <c r="DP8" s="59">
        <v>24.4</v>
      </c>
      <c r="DQ8" s="59">
        <v>25.7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75.099999999999994</v>
      </c>
      <c r="DY8" s="59">
        <v>83.2</v>
      </c>
      <c r="DZ8" s="59">
        <v>84.6</v>
      </c>
      <c r="EA8" s="59">
        <v>67.8</v>
      </c>
      <c r="EB8" s="59">
        <v>61.8</v>
      </c>
      <c r="EC8" s="59">
        <v>54.5</v>
      </c>
      <c r="ED8" s="58">
        <v>50.5</v>
      </c>
      <c r="EE8" s="58">
        <v>49.1</v>
      </c>
      <c r="EF8" s="58">
        <v>49.9</v>
      </c>
      <c r="EG8" s="58">
        <v>52</v>
      </c>
      <c r="EH8" s="58">
        <v>53.4</v>
      </c>
      <c r="EI8" s="58">
        <v>52.9</v>
      </c>
      <c r="EJ8" s="58">
        <v>54.3</v>
      </c>
      <c r="EK8" s="58">
        <v>54.9</v>
      </c>
      <c r="EL8" s="58">
        <v>56.1</v>
      </c>
      <c r="EM8" s="58">
        <v>57.5</v>
      </c>
      <c r="EN8" s="58">
        <v>57</v>
      </c>
      <c r="EO8" s="58">
        <v>75.7</v>
      </c>
      <c r="EP8" s="58">
        <v>72.7</v>
      </c>
      <c r="EQ8" s="58">
        <v>68.400000000000006</v>
      </c>
      <c r="ER8" s="58">
        <v>70.8</v>
      </c>
      <c r="ES8" s="58">
        <v>70.7</v>
      </c>
      <c r="ET8" s="58">
        <v>69.400000000000006</v>
      </c>
      <c r="EU8" s="58">
        <v>69.900000000000006</v>
      </c>
      <c r="EV8" s="58">
        <v>68.8</v>
      </c>
      <c r="EW8" s="58">
        <v>69.7</v>
      </c>
      <c r="EX8" s="58">
        <v>70.400000000000006</v>
      </c>
      <c r="EY8" s="58">
        <v>70.400000000000006</v>
      </c>
      <c r="EZ8" s="59">
        <v>44816618</v>
      </c>
      <c r="FA8" s="59">
        <v>44039111</v>
      </c>
      <c r="FB8" s="59">
        <v>44127006</v>
      </c>
      <c r="FC8" s="59">
        <v>44626793</v>
      </c>
      <c r="FD8" s="59">
        <v>43716294</v>
      </c>
      <c r="FE8" s="59">
        <v>49696718</v>
      </c>
      <c r="FF8" s="59">
        <v>50234873</v>
      </c>
      <c r="FG8" s="59">
        <v>50294422</v>
      </c>
      <c r="FH8" s="59">
        <v>49693831</v>
      </c>
      <c r="FI8" s="59">
        <v>50513249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191</v>
      </c>
      <c r="C10" s="62" t="s">
        <v>192</v>
      </c>
      <c r="D10" s="62" t="s">
        <v>193</v>
      </c>
      <c r="E10" s="62" t="s">
        <v>194</v>
      </c>
      <c r="F10" s="62" t="s">
        <v>195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23EC90FC-3CF5-4AC0-A43D-90BC9A64A9F8}"/>
</file>

<file path=customXml/itemProps2.xml><?xml version="1.0" encoding="utf-8"?>
<ds:datastoreItem xmlns:ds="http://schemas.openxmlformats.org/officeDocument/2006/customXml" ds:itemID="{29D600BC-237F-4B8B-BBF1-37CCB02145B9}"/>
</file>

<file path=customXml/itemProps3.xml><?xml version="1.0" encoding="utf-8"?>
<ds:datastoreItem xmlns:ds="http://schemas.openxmlformats.org/officeDocument/2006/customXml" ds:itemID="{E6A604CD-D093-4E2B-92BE-EBC725806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2025-02-13T10:07:26Z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