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71B63074-72C5-4AE2-834D-B3A193EEF56D}" xr6:coauthVersionLast="47" xr6:coauthVersionMax="47" xr10:uidLastSave="{F217FC37-D694-4B1B-BA20-4EA8FA48C110}"/>
  <workbookProtection workbookAlgorithmName="SHA-512" workbookHashValue="MqA9fXSqRPRQ1srSrPckfuE4KyL9jFRbrr2pPcqRRPg58PCjWG8K/RIA0MvItqlvzpA0DcWs0nnbrQJ6J3TvzA==" workbookSaltValue="/sdqu0W+u9SKt2wmO62fL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ID8" i="4" s="1"/>
  <c r="Y6" i="5"/>
  <c r="FZ12" i="4" s="1"/>
  <c r="X6" i="5"/>
  <c r="EG12" i="4" s="1"/>
  <c r="W6" i="5"/>
  <c r="CN12" i="4" s="1"/>
  <c r="V6" i="5"/>
  <c r="AU12" i="4" s="1"/>
  <c r="U6" i="5"/>
  <c r="T6" i="5"/>
  <c r="S6" i="5"/>
  <c r="EG10" i="4" s="1"/>
  <c r="R6" i="5"/>
  <c r="Q6" i="5"/>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C90" i="4"/>
  <c r="B90" i="4"/>
  <c r="MO80" i="4"/>
  <c r="LZ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E79" i="4"/>
  <c r="P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JW12" i="4"/>
  <c r="ID12" i="4"/>
  <c r="B12" i="4"/>
  <c r="JW10" i="4"/>
  <c r="ID10" i="4"/>
  <c r="FZ10" i="4"/>
  <c r="CN10" i="4"/>
  <c r="AU10" i="4"/>
  <c r="B10" i="4"/>
  <c r="FZ8" i="4"/>
  <c r="AU8" i="4"/>
  <c r="B8" i="4"/>
  <c r="FL32" i="4" l="1"/>
  <c r="BX78" i="4"/>
  <c r="MO78" i="4"/>
  <c r="MN54" i="4"/>
  <c r="MN32" i="4"/>
  <c r="JB78" i="4"/>
  <c r="IZ54" i="4"/>
  <c r="IZ32" i="4"/>
  <c r="FO78" i="4"/>
  <c r="FL54" i="4"/>
  <c r="BX54" i="4"/>
  <c r="BX32" i="4"/>
  <c r="C11" i="5"/>
  <c r="D11" i="5"/>
  <c r="E11" i="5"/>
  <c r="B11" i="5"/>
  <c r="DD54" i="4" l="1"/>
  <c r="P54" i="4"/>
  <c r="P32" i="4"/>
  <c r="KG78" i="4"/>
  <c r="KF54" i="4"/>
  <c r="KF32" i="4"/>
  <c r="GT78" i="4"/>
  <c r="GR54" i="4"/>
  <c r="GR32" i="4"/>
  <c r="DG78" i="4"/>
  <c r="DD32" i="4"/>
  <c r="P78" i="4"/>
  <c r="EW54" i="4"/>
  <c r="EW32" i="4"/>
  <c r="BI78" i="4"/>
  <c r="BI54" i="4"/>
  <c r="BI32" i="4"/>
  <c r="LZ78" i="4"/>
  <c r="LY54" i="4"/>
  <c r="LY32" i="4"/>
  <c r="IM78" i="4"/>
  <c r="IK54" i="4"/>
  <c r="IK32" i="4"/>
  <c r="EZ78" i="4"/>
  <c r="LJ32" i="4"/>
  <c r="HX78" i="4"/>
  <c r="EK78" i="4"/>
  <c r="EH54" i="4"/>
  <c r="EH32" i="4"/>
  <c r="AT78" i="4"/>
  <c r="AT54" i="4"/>
  <c r="AT32" i="4"/>
  <c r="LK78" i="4"/>
  <c r="LJ54"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<sst xmlns="http://schemas.openxmlformats.org/spreadsheetml/2006/main" count="347" uniqueCount="186">
  <si>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</si>
  <si>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</si>
  <si>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</si>
  <si>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</si>
  <si>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</si>
  <si>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</si>
  <si>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</si>
  <si>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</si>
  <si>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</si>
  <si>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</si>
  <si>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</si>
  <si>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</si>
  <si>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</si>
  <si>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</si>
  <si>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</si>
  <si>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</si>
  <si>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</si>
  <si>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</si>
  <si>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</si>
  <si>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</si>
  <si>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</si>
  <si>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</si>
  <si>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</si>
  <si>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</si>
  <si>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</si>
  <si>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</si>
  <si>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</si>
  <si>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</si>
  <si>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</si>
  <si>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</si>
  <si>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</si>
  <si>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</si>
  <si>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</si>
  <si>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</si>
  <si>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</si>
  <si>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</si>
  <si>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</si>
  <si>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</si>
  <si>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</si>
  <si>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</si>
  <si>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</si>
  <si>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</si>
  <si>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</si>
  <si>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</si>
  <si>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</si>
  <si>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</si>
  <si>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</si>
  <si>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</si>
  <si>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</si>
  <si>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</si>
  <si>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</si>
  <si>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</si>
  <si>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</si>
  <si>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</si>
  <si>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</si>
  <si>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</si>
  <si>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</si>
  <si>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</si>
  <si>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</si>
  <si>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</si>
  <si>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</si>
  <si>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</si>
  <si>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</si>
  <si>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</si>
  <si>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</si>
  <si>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</si>
  <si>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</si>
  <si>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</si>
  <si>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</si>
  <si>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</si>
  <si>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</si>
  <si>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</si>
  <si>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</si>
  <si>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</si>
  <si>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</si>
  <si>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</si>
  <si>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</si>
  <si>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</si>
  <si>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</si>
  <si>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</si>
  <si>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</si>
  <si>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</si>
  <si>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</si>
  <si>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</si>
  <si>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</si>
  <si>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</si>
  <si>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</si>
  <si>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</si>
  <si>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</si>
  <si>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</si>
  <si>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</si>
  <si>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</si>
  <si>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</si>
  <si>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</si>
  <si>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</si>
  <si>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</si>
  <si>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</si>
  <si>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</si>
  <si>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</si>
  <si>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</si>
  <si>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</si>
  <si>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</si>
  <si>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</si>
  <si>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</si>
  <si>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</si>
  <si>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</si>
  <si>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</si>
  <si>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</si>
  <si>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</si>
  <si>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</si>
  <si>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</si>
  <si>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</si>
  <si>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</si>
  <si>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</si>
  <si>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</si>
  <si>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</si>
  <si>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</si>
  <si>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</si>
  <si>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</si>
  <si>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</si>
  <si>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</si>
  <si>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</si>
  <si>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</si>
  <si>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</si>
  <si>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</si>
  <si>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</si>
  <si>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</si>
  <si>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</si>
  <si>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</si>
  <si>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</si>
  <si>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</si>
  <si>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</si>
  <si>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</si>
  <si>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</si>
  <si>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</si>
  <si>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</si>
  <si>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</si>
  <si>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</si>
  <si>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</si>
  <si>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</si>
  <si>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</si>
  <si>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</si>
  <si>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</si>
  <si>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</si>
  <si>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</si>
  <si>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</si>
  <si>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</si>
  <si>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</si>
  <si>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</si>
  <si>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</si>
  <si>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</si>
  <si>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</si>
  <si>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</si>
  <si>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</si>
  <si>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</si>
  <si>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</si>
  <si>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</si>
  <si>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</si>
  <si>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</si>
  <si>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</si>
  <si>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</si>
  <si>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</si>
  <si>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</si>
  <si>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</si>
  <si>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</si>
  <si>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</si>
  <si>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</si>
  <si>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精神医療センター</t>
  </si>
  <si>
    <t>条例全部</t>
  </si>
  <si>
    <t>病院事業</t>
  </si>
  <si>
    <t>精神科病院</t>
  </si>
  <si>
    <t>精神病院</t>
  </si>
  <si>
    <t>学術・研究機関出身</t>
  </si>
  <si>
    <t>直営</t>
  </si>
  <si>
    <t>臨 感</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</si>
  <si>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</si>
  <si>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</si>
  <si>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</si>
  <si>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</si>
  <si>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</si>
  <si>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</si>
  <si>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</si>
  <si>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崎県の精神科第3次救急医療を中心に、精神科専門機能に特化し、地域の医療機関等との連携強化及び離島地域の精神科医療維持のための支援強化など、長崎県精神科医療の中核を担う拠点病院としての機能を備えてきた。
　経常収支比率及び医業収支比率については一定の健全性・効率性が認められており、平成28年度には自治体立優良病院の総務大臣表彰を受けることができた。しかし、今後は施設の老朽化に伴う設備の更新・修繕やベースアップに伴う人件費の増加、物価上昇など病院運営に要する費用の増加や人材確保の厳しさが見込まれるため、これまで以上に効率的な病院運営体制づくりに努め、収入増加・人材確保対策と経費の削減・抑制対策を進めることにより経営基盤を強化し、さらなる収支の改善を目指してまいりたい。</t>
    <rPh sb="208" eb="209">
      <t>トモナ</t>
    </rPh>
    <rPh sb="210" eb="213">
      <t>ジンケンヒ</t>
    </rPh>
    <rPh sb="214" eb="216">
      <t>ゾウカ</t>
    </rPh>
    <rPh sb="217" eb="219">
      <t>ブッカ</t>
    </rPh>
    <rPh sb="219" eb="221">
      <t>ジョウショウ</t>
    </rPh>
    <phoneticPr fontId="5"/>
  </si>
  <si>
    <t>　「①経常収支比率」、「②医業収支比率」及び「③修正医業収支比率」は、類似病院平均値を上回っており、要因としては、精神科救急医療及び司法精神医療などの実施により、「⑤入院患者1人1日当たり収益」、「⑥外来患者1人1日当たり収益」を高水準で計上していることが挙げられる。
　「④病床利用率」は類似病院平均値より数値は良いものの、「⑦職員給与費対医業収益比率」はベースアップの影響により類似病院平均を上回った。給与費に関しては今後も増加が予想されるため医業収益の増加に努める必要がある。
　「⑧材料費対医業収益比率」に関しては、類似病院平均値を上回っているため、適正な在庫管理を行う等、改善のための取組が必要である。</t>
    <rPh sb="3" eb="5">
      <t>ケイジョウ</t>
    </rPh>
    <rPh sb="5" eb="7">
      <t>シュウシ</t>
    </rPh>
    <rPh sb="7" eb="9">
      <t>ヒリツ</t>
    </rPh>
    <rPh sb="20" eb="21">
      <t>オヨ</t>
    </rPh>
    <rPh sb="24" eb="26">
      <t>シュウセイ</t>
    </rPh>
    <rPh sb="186" eb="188">
      <t>エイキョウ</t>
    </rPh>
    <rPh sb="191" eb="193">
      <t>ルイジ</t>
    </rPh>
    <rPh sb="193" eb="195">
      <t>ビョウイン</t>
    </rPh>
    <rPh sb="195" eb="197">
      <t>ヘイキン</t>
    </rPh>
    <rPh sb="198" eb="200">
      <t>ウワマワ</t>
    </rPh>
    <rPh sb="203" eb="206">
      <t>キュウヨヒ</t>
    </rPh>
    <rPh sb="207" eb="208">
      <t>カン</t>
    </rPh>
    <rPh sb="211" eb="213">
      <t>コンゴ</t>
    </rPh>
    <rPh sb="214" eb="216">
      <t>ゾウカ</t>
    </rPh>
    <rPh sb="217" eb="219">
      <t>ヨソウ</t>
    </rPh>
    <rPh sb="224" eb="226">
      <t>イギョウ</t>
    </rPh>
    <rPh sb="226" eb="228">
      <t>シュウエキ</t>
    </rPh>
    <rPh sb="229" eb="231">
      <t>ゾウカ</t>
    </rPh>
    <rPh sb="232" eb="233">
      <t>ツト</t>
    </rPh>
    <rPh sb="235" eb="237">
      <t>ヒツヨウ</t>
    </rPh>
    <rPh sb="257" eb="258">
      <t>カン</t>
    </rPh>
    <phoneticPr fontId="5"/>
  </si>
  <si>
    <t>　建物は昭和60年5月に建設されてから、令和5年度末で38年を経過している。（医療観察法病棟は平成20年度に建設。）主に建物の減価償却に伴い、「①有形固定資産減価償却率」は、増加傾向にある。なお、建設工事に伴い整備した構築物や器械備品などは、大部分が耐用年数を過ぎ、残存価額のみとなっている。
　「②器械備品減価償却率」は、類似病院平均値を下回っているがこれは令和3年度の電子カルテの導入によるものであり、他の備品等は老朽化が進行している状況である。
　今後、老朽化した資産の更新は計画的に行っていく必要がある。</t>
    <phoneticPr fontId="5"/>
  </si>
  <si>
    <t>　長崎県精神科医療の拠点病院として、精神科救急患者に24時間・365日対応する精神科救急医療センターの運営の受託、児童・思春期専門の病棟の開設、高度専門医療としての司法精神医療を行う医療観察法病棟の設置及び重篤な精神疾患患者のための電気けいれん療法（ECT）センターの設置など、民間医療機関では対応困難な医療や専門性の高い医療を提供している。
　また、精神科医師の他病院への派遣、精神科医師確保などの取組に努め、地域の精神科医療の維持・発展に貢献している。</t>
    <rPh sb="103" eb="105">
      <t>ジュウトク</t>
    </rPh>
    <rPh sb="106" eb="108">
      <t>セイシン</t>
    </rPh>
    <rPh sb="108" eb="110">
      <t>シッカン</t>
    </rPh>
    <rPh sb="110" eb="112">
      <t>カンジャ</t>
    </rPh>
    <rPh sb="155" eb="158">
      <t>センモンセイ</t>
    </rPh>
    <rPh sb="159" eb="160">
      <t>タカ</t>
    </rPh>
    <rPh sb="161" eb="163">
      <t>イリョウ</t>
    </rPh>
    <rPh sb="182" eb="185">
      <t>タビョウイン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</si>
</sst>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72.900000000000006</c:v>
                </c:pt>
                <c:pt idx="1">
                  <c:v>79.7</c:v>
                </c:pt>
                <c:pt idx="2">
                  <c:v>79.2</c:v>
                </c:pt>
                <c:pt idx="3">
                  <c:v>82.8</c:v>
                </c:pt>
                <c:pt idx="4">
                  <c:v>80.099999999999994</c:v>
                </c:pt>
              </c:numCache>
            </c:numRef>
          </c:val>
          <c:extLst>
            <c:ext xmlns:c16="http://schemas.microsoft.com/office/drawing/2014/chart" uri="{C3380CC4-5D6E-409C-BE32-E72D297353CC}">
              <c16:uniqueId val="{00000000-C87D-4D56-875E-639294D04A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C87D-4D56-875E-639294D04A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13974</c:v>
                </c:pt>
                <c:pt idx="1">
                  <c:v>14425</c:v>
                </c:pt>
                <c:pt idx="2">
                  <c:v>14401</c:v>
                </c:pt>
                <c:pt idx="3">
                  <c:v>14456</c:v>
                </c:pt>
                <c:pt idx="4">
                  <c:v>14868</c:v>
                </c:pt>
              </c:numCache>
            </c:numRef>
          </c:val>
          <c:extLst>
            <c:ext xmlns:c16="http://schemas.microsoft.com/office/drawing/2014/chart" uri="{C3380CC4-5D6E-409C-BE32-E72D297353CC}">
              <c16:uniqueId val="{00000000-2A16-4743-8B8A-C1EEA2B836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2A16-4743-8B8A-C1EEA2B836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28922</c:v>
                </c:pt>
                <c:pt idx="1">
                  <c:v>29126</c:v>
                </c:pt>
                <c:pt idx="2">
                  <c:v>29038</c:v>
                </c:pt>
                <c:pt idx="3">
                  <c:v>29953</c:v>
                </c:pt>
                <c:pt idx="4">
                  <c:v>29461</c:v>
                </c:pt>
              </c:numCache>
            </c:numRef>
          </c:val>
          <c:extLst>
            <c:ext xmlns:c16="http://schemas.microsoft.com/office/drawing/2014/chart" uri="{C3380CC4-5D6E-409C-BE32-E72D297353CC}">
              <c16:uniqueId val="{00000000-ED5C-40EA-98A7-CE73528CA7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ED5C-40EA-98A7-CE73528CA7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25-4748-98C3-9B3065BA8B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F725-4748-98C3-9B3065BA8B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77.5</c:v>
                </c:pt>
                <c:pt idx="1">
                  <c:v>82.2</c:v>
                </c:pt>
                <c:pt idx="2">
                  <c:v>75.8</c:v>
                </c:pt>
                <c:pt idx="3">
                  <c:v>82.8</c:v>
                </c:pt>
                <c:pt idx="4">
                  <c:v>76.099999999999994</c:v>
                </c:pt>
              </c:numCache>
            </c:numRef>
          </c:val>
          <c:extLst>
            <c:ext xmlns:c16="http://schemas.microsoft.com/office/drawing/2014/chart" uri="{C3380CC4-5D6E-409C-BE32-E72D297353CC}">
              <c16:uniqueId val="{00000000-78EF-41E1-A547-C4A3DFFB12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78EF-41E1-A547-C4A3DFFB12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80.400000000000006</c:v>
                </c:pt>
                <c:pt idx="1">
                  <c:v>85.1</c:v>
                </c:pt>
                <c:pt idx="2">
                  <c:v>78.5</c:v>
                </c:pt>
                <c:pt idx="3">
                  <c:v>85.2</c:v>
                </c:pt>
                <c:pt idx="4">
                  <c:v>78.3</c:v>
                </c:pt>
              </c:numCache>
            </c:numRef>
          </c:val>
          <c:extLst>
            <c:ext xmlns:c16="http://schemas.microsoft.com/office/drawing/2014/chart" uri="{C3380CC4-5D6E-409C-BE32-E72D297353CC}">
              <c16:uniqueId val="{00000000-9566-4789-8597-5BD1428F96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9566-4789-8597-5BD1428F96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105.5</c:v>
                </c:pt>
                <c:pt idx="1">
                  <c:v>113.1</c:v>
                </c:pt>
                <c:pt idx="2">
                  <c:v>103</c:v>
                </c:pt>
                <c:pt idx="3">
                  <c:v>111.3</c:v>
                </c:pt>
                <c:pt idx="4">
                  <c:v>102.1</c:v>
                </c:pt>
              </c:numCache>
            </c:numRef>
          </c:val>
          <c:extLst>
            <c:ext xmlns:c16="http://schemas.microsoft.com/office/drawing/2014/chart" uri="{C3380CC4-5D6E-409C-BE32-E72D297353CC}">
              <c16:uniqueId val="{00000000-1A75-41FD-9CD9-C2AC93034F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A75-41FD-9CD9-C2AC93034F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62.5</c:v>
                </c:pt>
                <c:pt idx="1">
                  <c:v>65.400000000000006</c:v>
                </c:pt>
                <c:pt idx="2">
                  <c:v>66.099999999999994</c:v>
                </c:pt>
                <c:pt idx="3">
                  <c:v>68.7</c:v>
                </c:pt>
                <c:pt idx="4">
                  <c:v>71.3</c:v>
                </c:pt>
              </c:numCache>
            </c:numRef>
          </c:val>
          <c:extLst>
            <c:ext xmlns:c16="http://schemas.microsoft.com/office/drawing/2014/chart" uri="{C3380CC4-5D6E-409C-BE32-E72D297353CC}">
              <c16:uniqueId val="{00000000-D6CE-4BEA-A3CC-D5A6ACD894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D6CE-4BEA-A3CC-D5A6ACD894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c:v>
                </c:pt>
                <c:pt idx="1">
                  <c:v>76.3</c:v>
                </c:pt>
                <c:pt idx="2">
                  <c:v>59.7</c:v>
                </c:pt>
                <c:pt idx="3">
                  <c:v>62.7</c:v>
                </c:pt>
                <c:pt idx="4">
                  <c:v>65</c:v>
                </c:pt>
              </c:numCache>
            </c:numRef>
          </c:val>
          <c:extLst>
            <c:ext xmlns:c16="http://schemas.microsoft.com/office/drawing/2014/chart" uri="{C3380CC4-5D6E-409C-BE32-E72D297353CC}">
              <c16:uniqueId val="{00000000-EF71-4C86-A4AC-90D2033E6D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EF71-4C86-A4AC-90D2033E6D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26859302</c:v>
                </c:pt>
                <c:pt idx="1">
                  <c:v>26939482</c:v>
                </c:pt>
                <c:pt idx="2">
                  <c:v>27709403</c:v>
                </c:pt>
                <c:pt idx="3">
                  <c:v>27799712</c:v>
                </c:pt>
                <c:pt idx="4">
                  <c:v>27902928</c:v>
                </c:pt>
              </c:numCache>
            </c:numRef>
          </c:val>
          <c:extLst>
            <c:ext xmlns:c16="http://schemas.microsoft.com/office/drawing/2014/chart" uri="{C3380CC4-5D6E-409C-BE32-E72D297353CC}">
              <c16:uniqueId val="{00000000-240B-4D66-B378-1084C65D37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240B-4D66-B378-1084C65D37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10.9</c:v>
                </c:pt>
                <c:pt idx="1">
                  <c:v>9.6</c:v>
                </c:pt>
                <c:pt idx="2">
                  <c:v>10.199999999999999</c:v>
                </c:pt>
                <c:pt idx="3">
                  <c:v>9.1999999999999993</c:v>
                </c:pt>
                <c:pt idx="4">
                  <c:v>9.6999999999999993</c:v>
                </c:pt>
              </c:numCache>
            </c:numRef>
          </c:val>
          <c:extLst>
            <c:ext xmlns:c16="http://schemas.microsoft.com/office/drawing/2014/chart" uri="{C3380CC4-5D6E-409C-BE32-E72D297353CC}">
              <c16:uniqueId val="{00000000-C196-4190-AD60-C8FDE8438D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C196-4190-AD60-C8FDE8438D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87</c:v>
                </c:pt>
                <c:pt idx="1">
                  <c:v>83.1</c:v>
                </c:pt>
                <c:pt idx="2">
                  <c:v>89.4</c:v>
                </c:pt>
                <c:pt idx="3">
                  <c:v>80.400000000000006</c:v>
                </c:pt>
                <c:pt idx="4">
                  <c:v>88.2</c:v>
                </c:pt>
              </c:numCache>
            </c:numRef>
          </c:val>
          <c:extLst>
            <c:ext xmlns:c16="http://schemas.microsoft.com/office/drawing/2014/chart" uri="{C3380CC4-5D6E-409C-BE32-E72D297353CC}">
              <c16:uniqueId val="{00000000-498A-4D24-AA5C-23F93AF279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498A-4D24-AA5C-23F93AF279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W1" zoomScaleNormal="100" zoomScaleSheetLayoutView="70" workbookViewId="0">
      <selection activeCell="OH18" sqref="OH18"/>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長崎県長崎県病院企業団　精神医療センター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感</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139</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13161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68</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105.5</v>
      </c>
      <c r="Q33" s="129"/>
      <c r="R33" s="129"/>
      <c r="S33" s="129"/>
      <c r="T33" s="129"/>
      <c r="U33" s="129"/>
      <c r="V33" s="129"/>
      <c r="W33" s="129"/>
      <c r="X33" s="129"/>
      <c r="Y33" s="129"/>
      <c r="Z33" s="129"/>
      <c r="AA33" s="129"/>
      <c r="AB33" s="129"/>
      <c r="AC33" s="129"/>
      <c r="AD33" s="130"/>
      <c r="AE33" s="128">
        <f>データ!AJ7</f>
        <v>113.1</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111.3</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80.400000000000006</v>
      </c>
      <c r="DE33" s="129"/>
      <c r="DF33" s="129"/>
      <c r="DG33" s="129"/>
      <c r="DH33" s="129"/>
      <c r="DI33" s="129"/>
      <c r="DJ33" s="129"/>
      <c r="DK33" s="129"/>
      <c r="DL33" s="129"/>
      <c r="DM33" s="129"/>
      <c r="DN33" s="129"/>
      <c r="DO33" s="129"/>
      <c r="DP33" s="129"/>
      <c r="DQ33" s="129"/>
      <c r="DR33" s="130"/>
      <c r="DS33" s="128">
        <f>データ!AU7</f>
        <v>85.1</v>
      </c>
      <c r="DT33" s="129"/>
      <c r="DU33" s="129"/>
      <c r="DV33" s="129"/>
      <c r="DW33" s="129"/>
      <c r="DX33" s="129"/>
      <c r="DY33" s="129"/>
      <c r="DZ33" s="129"/>
      <c r="EA33" s="129"/>
      <c r="EB33" s="129"/>
      <c r="EC33" s="129"/>
      <c r="ED33" s="129"/>
      <c r="EE33" s="129"/>
      <c r="EF33" s="129"/>
      <c r="EG33" s="130"/>
      <c r="EH33" s="128">
        <f>データ!AV7</f>
        <v>78.5</v>
      </c>
      <c r="EI33" s="129"/>
      <c r="EJ33" s="129"/>
      <c r="EK33" s="129"/>
      <c r="EL33" s="129"/>
      <c r="EM33" s="129"/>
      <c r="EN33" s="129"/>
      <c r="EO33" s="129"/>
      <c r="EP33" s="129"/>
      <c r="EQ33" s="129"/>
      <c r="ER33" s="129"/>
      <c r="ES33" s="129"/>
      <c r="ET33" s="129"/>
      <c r="EU33" s="129"/>
      <c r="EV33" s="130"/>
      <c r="EW33" s="128">
        <f>データ!AW7</f>
        <v>85.2</v>
      </c>
      <c r="EX33" s="129"/>
      <c r="EY33" s="129"/>
      <c r="EZ33" s="129"/>
      <c r="FA33" s="129"/>
      <c r="FB33" s="129"/>
      <c r="FC33" s="129"/>
      <c r="FD33" s="129"/>
      <c r="FE33" s="129"/>
      <c r="FF33" s="129"/>
      <c r="FG33" s="129"/>
      <c r="FH33" s="129"/>
      <c r="FI33" s="129"/>
      <c r="FJ33" s="129"/>
      <c r="FK33" s="130"/>
      <c r="FL33" s="128">
        <f>データ!AX7</f>
        <v>78.3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v>
      </c>
      <c r="GS33" s="129"/>
      <c r="GT33" s="129"/>
      <c r="GU33" s="129"/>
      <c r="GV33" s="129"/>
      <c r="GW33" s="129"/>
      <c r="GX33" s="129"/>
      <c r="GY33" s="129"/>
      <c r="GZ33" s="129"/>
      <c r="HA33" s="129"/>
      <c r="HB33" s="129"/>
      <c r="HC33" s="129"/>
      <c r="HD33" s="129"/>
      <c r="HE33" s="129"/>
      <c r="HF33" s="130"/>
      <c r="HG33" s="128">
        <f>データ!BF7</f>
        <v>82.2</v>
      </c>
      <c r="HH33" s="129"/>
      <c r="HI33" s="129"/>
      <c r="HJ33" s="129"/>
      <c r="HK33" s="129"/>
      <c r="HL33" s="129"/>
      <c r="HM33" s="129"/>
      <c r="HN33" s="129"/>
      <c r="HO33" s="129"/>
      <c r="HP33" s="129"/>
      <c r="HQ33" s="129"/>
      <c r="HR33" s="129"/>
      <c r="HS33" s="129"/>
      <c r="HT33" s="129"/>
      <c r="HU33" s="130"/>
      <c r="HV33" s="128">
        <f>データ!BG7</f>
        <v>75.8</v>
      </c>
      <c r="HW33" s="129"/>
      <c r="HX33" s="129"/>
      <c r="HY33" s="129"/>
      <c r="HZ33" s="129"/>
      <c r="IA33" s="129"/>
      <c r="IB33" s="129"/>
      <c r="IC33" s="129"/>
      <c r="ID33" s="129"/>
      <c r="IE33" s="129"/>
      <c r="IF33" s="129"/>
      <c r="IG33" s="129"/>
      <c r="IH33" s="129"/>
      <c r="II33" s="129"/>
      <c r="IJ33" s="130"/>
      <c r="IK33" s="128">
        <f>データ!BH7</f>
        <v>82.8</v>
      </c>
      <c r="IL33" s="129"/>
      <c r="IM33" s="129"/>
      <c r="IN33" s="129"/>
      <c r="IO33" s="129"/>
      <c r="IP33" s="129"/>
      <c r="IQ33" s="129"/>
      <c r="IR33" s="129"/>
      <c r="IS33" s="129"/>
      <c r="IT33" s="129"/>
      <c r="IU33" s="129"/>
      <c r="IV33" s="129"/>
      <c r="IW33" s="129"/>
      <c r="IX33" s="129"/>
      <c r="IY33" s="130"/>
      <c r="IZ33" s="128">
        <f>データ!BI7</f>
        <v>76.099999999999994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72.900000000000006</v>
      </c>
      <c r="KG33" s="129"/>
      <c r="KH33" s="129"/>
      <c r="KI33" s="129"/>
      <c r="KJ33" s="129"/>
      <c r="KK33" s="129"/>
      <c r="KL33" s="129"/>
      <c r="KM33" s="129"/>
      <c r="KN33" s="129"/>
      <c r="KO33" s="129"/>
      <c r="KP33" s="129"/>
      <c r="KQ33" s="129"/>
      <c r="KR33" s="129"/>
      <c r="KS33" s="129"/>
      <c r="KT33" s="130"/>
      <c r="KU33" s="128">
        <f>データ!BQ7</f>
        <v>79.7</v>
      </c>
      <c r="KV33" s="129"/>
      <c r="KW33" s="129"/>
      <c r="KX33" s="129"/>
      <c r="KY33" s="129"/>
      <c r="KZ33" s="129"/>
      <c r="LA33" s="129"/>
      <c r="LB33" s="129"/>
      <c r="LC33" s="129"/>
      <c r="LD33" s="129"/>
      <c r="LE33" s="129"/>
      <c r="LF33" s="129"/>
      <c r="LG33" s="129"/>
      <c r="LH33" s="129"/>
      <c r="LI33" s="130"/>
      <c r="LJ33" s="128">
        <f>データ!BR7</f>
        <v>79.2</v>
      </c>
      <c r="LK33" s="129"/>
      <c r="LL33" s="129"/>
      <c r="LM33" s="129"/>
      <c r="LN33" s="129"/>
      <c r="LO33" s="129"/>
      <c r="LP33" s="129"/>
      <c r="LQ33" s="129"/>
      <c r="LR33" s="129"/>
      <c r="LS33" s="129"/>
      <c r="LT33" s="129"/>
      <c r="LU33" s="129"/>
      <c r="LV33" s="129"/>
      <c r="LW33" s="129"/>
      <c r="LX33" s="130"/>
      <c r="LY33" s="128">
        <f>データ!BS7</f>
        <v>82.8</v>
      </c>
      <c r="LZ33" s="129"/>
      <c r="MA33" s="129"/>
      <c r="MB33" s="129"/>
      <c r="MC33" s="129"/>
      <c r="MD33" s="129"/>
      <c r="ME33" s="129"/>
      <c r="MF33" s="129"/>
      <c r="MG33" s="129"/>
      <c r="MH33" s="129"/>
      <c r="MI33" s="129"/>
      <c r="MJ33" s="129"/>
      <c r="MK33" s="129"/>
      <c r="ML33" s="129"/>
      <c r="MM33" s="130"/>
      <c r="MN33" s="128">
        <f>データ!BT7</f>
        <v>80.099999999999994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28922</v>
      </c>
      <c r="Q55" s="138"/>
      <c r="R55" s="138"/>
      <c r="S55" s="138"/>
      <c r="T55" s="138"/>
      <c r="U55" s="138"/>
      <c r="V55" s="138"/>
      <c r="W55" s="138"/>
      <c r="X55" s="138"/>
      <c r="Y55" s="138"/>
      <c r="Z55" s="138"/>
      <c r="AA55" s="138"/>
      <c r="AB55" s="138"/>
      <c r="AC55" s="138"/>
      <c r="AD55" s="139"/>
      <c r="AE55" s="137">
        <f>データ!CB7</f>
        <v>29126</v>
      </c>
      <c r="AF55" s="138"/>
      <c r="AG55" s="138"/>
      <c r="AH55" s="138"/>
      <c r="AI55" s="138"/>
      <c r="AJ55" s="138"/>
      <c r="AK55" s="138"/>
      <c r="AL55" s="138"/>
      <c r="AM55" s="138"/>
      <c r="AN55" s="138"/>
      <c r="AO55" s="138"/>
      <c r="AP55" s="138"/>
      <c r="AQ55" s="138"/>
      <c r="AR55" s="138"/>
      <c r="AS55" s="139"/>
      <c r="AT55" s="137">
        <f>データ!CC7</f>
        <v>29038</v>
      </c>
      <c r="AU55" s="138"/>
      <c r="AV55" s="138"/>
      <c r="AW55" s="138"/>
      <c r="AX55" s="138"/>
      <c r="AY55" s="138"/>
      <c r="AZ55" s="138"/>
      <c r="BA55" s="138"/>
      <c r="BB55" s="138"/>
      <c r="BC55" s="138"/>
      <c r="BD55" s="138"/>
      <c r="BE55" s="138"/>
      <c r="BF55" s="138"/>
      <c r="BG55" s="138"/>
      <c r="BH55" s="139"/>
      <c r="BI55" s="137">
        <f>データ!CD7</f>
        <v>29953</v>
      </c>
      <c r="BJ55" s="138"/>
      <c r="BK55" s="138"/>
      <c r="BL55" s="138"/>
      <c r="BM55" s="138"/>
      <c r="BN55" s="138"/>
      <c r="BO55" s="138"/>
      <c r="BP55" s="138"/>
      <c r="BQ55" s="138"/>
      <c r="BR55" s="138"/>
      <c r="BS55" s="138"/>
      <c r="BT55" s="138"/>
      <c r="BU55" s="138"/>
      <c r="BV55" s="138"/>
      <c r="BW55" s="139"/>
      <c r="BX55" s="137">
        <f>データ!CE7</f>
        <v>29461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13974</v>
      </c>
      <c r="DE55" s="138"/>
      <c r="DF55" s="138"/>
      <c r="DG55" s="138"/>
      <c r="DH55" s="138"/>
      <c r="DI55" s="138"/>
      <c r="DJ55" s="138"/>
      <c r="DK55" s="138"/>
      <c r="DL55" s="138"/>
      <c r="DM55" s="138"/>
      <c r="DN55" s="138"/>
      <c r="DO55" s="138"/>
      <c r="DP55" s="138"/>
      <c r="DQ55" s="138"/>
      <c r="DR55" s="139"/>
      <c r="DS55" s="137">
        <f>データ!CM7</f>
        <v>14425</v>
      </c>
      <c r="DT55" s="138"/>
      <c r="DU55" s="138"/>
      <c r="DV55" s="138"/>
      <c r="DW55" s="138"/>
      <c r="DX55" s="138"/>
      <c r="DY55" s="138"/>
      <c r="DZ55" s="138"/>
      <c r="EA55" s="138"/>
      <c r="EB55" s="138"/>
      <c r="EC55" s="138"/>
      <c r="ED55" s="138"/>
      <c r="EE55" s="138"/>
      <c r="EF55" s="138"/>
      <c r="EG55" s="139"/>
      <c r="EH55" s="137">
        <f>データ!CN7</f>
        <v>14401</v>
      </c>
      <c r="EI55" s="138"/>
      <c r="EJ55" s="138"/>
      <c r="EK55" s="138"/>
      <c r="EL55" s="138"/>
      <c r="EM55" s="138"/>
      <c r="EN55" s="138"/>
      <c r="EO55" s="138"/>
      <c r="EP55" s="138"/>
      <c r="EQ55" s="138"/>
      <c r="ER55" s="138"/>
      <c r="ES55" s="138"/>
      <c r="ET55" s="138"/>
      <c r="EU55" s="138"/>
      <c r="EV55" s="139"/>
      <c r="EW55" s="137">
        <f>データ!CO7</f>
        <v>14456</v>
      </c>
      <c r="EX55" s="138"/>
      <c r="EY55" s="138"/>
      <c r="EZ55" s="138"/>
      <c r="FA55" s="138"/>
      <c r="FB55" s="138"/>
      <c r="FC55" s="138"/>
      <c r="FD55" s="138"/>
      <c r="FE55" s="138"/>
      <c r="FF55" s="138"/>
      <c r="FG55" s="138"/>
      <c r="FH55" s="138"/>
      <c r="FI55" s="138"/>
      <c r="FJ55" s="138"/>
      <c r="FK55" s="139"/>
      <c r="FL55" s="137">
        <f>データ!CP7</f>
        <v>14868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87</v>
      </c>
      <c r="GS55" s="129"/>
      <c r="GT55" s="129"/>
      <c r="GU55" s="129"/>
      <c r="GV55" s="129"/>
      <c r="GW55" s="129"/>
      <c r="GX55" s="129"/>
      <c r="GY55" s="129"/>
      <c r="GZ55" s="129"/>
      <c r="HA55" s="129"/>
      <c r="HB55" s="129"/>
      <c r="HC55" s="129"/>
      <c r="HD55" s="129"/>
      <c r="HE55" s="129"/>
      <c r="HF55" s="130"/>
      <c r="HG55" s="128">
        <f>データ!CX7</f>
        <v>83.1</v>
      </c>
      <c r="HH55" s="129"/>
      <c r="HI55" s="129"/>
      <c r="HJ55" s="129"/>
      <c r="HK55" s="129"/>
      <c r="HL55" s="129"/>
      <c r="HM55" s="129"/>
      <c r="HN55" s="129"/>
      <c r="HO55" s="129"/>
      <c r="HP55" s="129"/>
      <c r="HQ55" s="129"/>
      <c r="HR55" s="129"/>
      <c r="HS55" s="129"/>
      <c r="HT55" s="129"/>
      <c r="HU55" s="130"/>
      <c r="HV55" s="128">
        <f>データ!CY7</f>
        <v>89.4</v>
      </c>
      <c r="HW55" s="129"/>
      <c r="HX55" s="129"/>
      <c r="HY55" s="129"/>
      <c r="HZ55" s="129"/>
      <c r="IA55" s="129"/>
      <c r="IB55" s="129"/>
      <c r="IC55" s="129"/>
      <c r="ID55" s="129"/>
      <c r="IE55" s="129"/>
      <c r="IF55" s="129"/>
      <c r="IG55" s="129"/>
      <c r="IH55" s="129"/>
      <c r="II55" s="129"/>
      <c r="IJ55" s="130"/>
      <c r="IK55" s="128">
        <f>データ!CZ7</f>
        <v>80.400000000000006</v>
      </c>
      <c r="IL55" s="129"/>
      <c r="IM55" s="129"/>
      <c r="IN55" s="129"/>
      <c r="IO55" s="129"/>
      <c r="IP55" s="129"/>
      <c r="IQ55" s="129"/>
      <c r="IR55" s="129"/>
      <c r="IS55" s="129"/>
      <c r="IT55" s="129"/>
      <c r="IU55" s="129"/>
      <c r="IV55" s="129"/>
      <c r="IW55" s="129"/>
      <c r="IX55" s="129"/>
      <c r="IY55" s="130"/>
      <c r="IZ55" s="128">
        <f>データ!DA7</f>
        <v>88.2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10.9</v>
      </c>
      <c r="KG55" s="129"/>
      <c r="KH55" s="129"/>
      <c r="KI55" s="129"/>
      <c r="KJ55" s="129"/>
      <c r="KK55" s="129"/>
      <c r="KL55" s="129"/>
      <c r="KM55" s="129"/>
      <c r="KN55" s="129"/>
      <c r="KO55" s="129"/>
      <c r="KP55" s="129"/>
      <c r="KQ55" s="129"/>
      <c r="KR55" s="129"/>
      <c r="KS55" s="129"/>
      <c r="KT55" s="130"/>
      <c r="KU55" s="128">
        <f>データ!DI7</f>
        <v>9.6</v>
      </c>
      <c r="KV55" s="129"/>
      <c r="KW55" s="129"/>
      <c r="KX55" s="129"/>
      <c r="KY55" s="129"/>
      <c r="KZ55" s="129"/>
      <c r="LA55" s="129"/>
      <c r="LB55" s="129"/>
      <c r="LC55" s="129"/>
      <c r="LD55" s="129"/>
      <c r="LE55" s="129"/>
      <c r="LF55" s="129"/>
      <c r="LG55" s="129"/>
      <c r="LH55" s="129"/>
      <c r="LI55" s="130"/>
      <c r="LJ55" s="128">
        <f>データ!DJ7</f>
        <v>10.199999999999999</v>
      </c>
      <c r="LK55" s="129"/>
      <c r="LL55" s="129"/>
      <c r="LM55" s="129"/>
      <c r="LN55" s="129"/>
      <c r="LO55" s="129"/>
      <c r="LP55" s="129"/>
      <c r="LQ55" s="129"/>
      <c r="LR55" s="129"/>
      <c r="LS55" s="129"/>
      <c r="LT55" s="129"/>
      <c r="LU55" s="129"/>
      <c r="LV55" s="129"/>
      <c r="LW55" s="129"/>
      <c r="LX55" s="130"/>
      <c r="LY55" s="128">
        <f>データ!DK7</f>
        <v>9.1999999999999993</v>
      </c>
      <c r="LZ55" s="129"/>
      <c r="MA55" s="129"/>
      <c r="MB55" s="129"/>
      <c r="MC55" s="129"/>
      <c r="MD55" s="129"/>
      <c r="ME55" s="129"/>
      <c r="MF55" s="129"/>
      <c r="MG55" s="129"/>
      <c r="MH55" s="129"/>
      <c r="MI55" s="129"/>
      <c r="MJ55" s="129"/>
      <c r="MK55" s="129"/>
      <c r="ML55" s="129"/>
      <c r="MM55" s="130"/>
      <c r="MN55" s="128">
        <f>データ!DL7</f>
        <v>9.6999999999999993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21604</v>
      </c>
      <c r="Q56" s="138"/>
      <c r="R56" s="138"/>
      <c r="S56" s="138"/>
      <c r="T56" s="138"/>
      <c r="U56" s="138"/>
      <c r="V56" s="138"/>
      <c r="W56" s="138"/>
      <c r="X56" s="138"/>
      <c r="Y56" s="138"/>
      <c r="Z56" s="138"/>
      <c r="AA56" s="138"/>
      <c r="AB56" s="138"/>
      <c r="AC56" s="138"/>
      <c r="AD56" s="139"/>
      <c r="AE56" s="137">
        <f>データ!CG7</f>
        <v>22234</v>
      </c>
      <c r="AF56" s="138"/>
      <c r="AG56" s="138"/>
      <c r="AH56" s="138"/>
      <c r="AI56" s="138"/>
      <c r="AJ56" s="138"/>
      <c r="AK56" s="138"/>
      <c r="AL56" s="138"/>
      <c r="AM56" s="138"/>
      <c r="AN56" s="138"/>
      <c r="AO56" s="138"/>
      <c r="AP56" s="138"/>
      <c r="AQ56" s="138"/>
      <c r="AR56" s="138"/>
      <c r="AS56" s="139"/>
      <c r="AT56" s="137">
        <f>データ!CH7</f>
        <v>22875</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7891</v>
      </c>
      <c r="DE56" s="138"/>
      <c r="DF56" s="138"/>
      <c r="DG56" s="138"/>
      <c r="DH56" s="138"/>
      <c r="DI56" s="138"/>
      <c r="DJ56" s="138"/>
      <c r="DK56" s="138"/>
      <c r="DL56" s="138"/>
      <c r="DM56" s="138"/>
      <c r="DN56" s="138"/>
      <c r="DO56" s="138"/>
      <c r="DP56" s="138"/>
      <c r="DQ56" s="138"/>
      <c r="DR56" s="139"/>
      <c r="DS56" s="137">
        <f>データ!CR7</f>
        <v>8706</v>
      </c>
      <c r="DT56" s="138"/>
      <c r="DU56" s="138"/>
      <c r="DV56" s="138"/>
      <c r="DW56" s="138"/>
      <c r="DX56" s="138"/>
      <c r="DY56" s="138"/>
      <c r="DZ56" s="138"/>
      <c r="EA56" s="138"/>
      <c r="EB56" s="138"/>
      <c r="EC56" s="138"/>
      <c r="ED56" s="138"/>
      <c r="EE56" s="138"/>
      <c r="EF56" s="138"/>
      <c r="EG56" s="139"/>
      <c r="EH56" s="137">
        <f>データ!CS7</f>
        <v>8691</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62.5</v>
      </c>
      <c r="DH79" s="129"/>
      <c r="DI79" s="129"/>
      <c r="DJ79" s="129"/>
      <c r="DK79" s="129"/>
      <c r="DL79" s="129"/>
      <c r="DM79" s="129"/>
      <c r="DN79" s="129"/>
      <c r="DO79" s="129"/>
      <c r="DP79" s="129"/>
      <c r="DQ79" s="129"/>
      <c r="DR79" s="129"/>
      <c r="DS79" s="129"/>
      <c r="DT79" s="129"/>
      <c r="DU79" s="130"/>
      <c r="DV79" s="128">
        <f>データ!EE7</f>
        <v>65.400000000000006</v>
      </c>
      <c r="DW79" s="129"/>
      <c r="DX79" s="129"/>
      <c r="DY79" s="129"/>
      <c r="DZ79" s="129"/>
      <c r="EA79" s="129"/>
      <c r="EB79" s="129"/>
      <c r="EC79" s="129"/>
      <c r="ED79" s="129"/>
      <c r="EE79" s="129"/>
      <c r="EF79" s="129"/>
      <c r="EG79" s="129"/>
      <c r="EH79" s="129"/>
      <c r="EI79" s="129"/>
      <c r="EJ79" s="130"/>
      <c r="EK79" s="128">
        <f>データ!EF7</f>
        <v>66.099999999999994</v>
      </c>
      <c r="EL79" s="129"/>
      <c r="EM79" s="129"/>
      <c r="EN79" s="129"/>
      <c r="EO79" s="129"/>
      <c r="EP79" s="129"/>
      <c r="EQ79" s="129"/>
      <c r="ER79" s="129"/>
      <c r="ES79" s="129"/>
      <c r="ET79" s="129"/>
      <c r="EU79" s="129"/>
      <c r="EV79" s="129"/>
      <c r="EW79" s="129"/>
      <c r="EX79" s="129"/>
      <c r="EY79" s="130"/>
      <c r="EZ79" s="128">
        <f>データ!EG7</f>
        <v>68.7</v>
      </c>
      <c r="FA79" s="129"/>
      <c r="FB79" s="129"/>
      <c r="FC79" s="129"/>
      <c r="FD79" s="129"/>
      <c r="FE79" s="129"/>
      <c r="FF79" s="129"/>
      <c r="FG79" s="129"/>
      <c r="FH79" s="129"/>
      <c r="FI79" s="129"/>
      <c r="FJ79" s="129"/>
      <c r="FK79" s="129"/>
      <c r="FL79" s="129"/>
      <c r="FM79" s="129"/>
      <c r="FN79" s="130"/>
      <c r="FO79" s="128">
        <f>データ!EH7</f>
        <v>71.3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59.7</v>
      </c>
      <c r="HY79" s="129"/>
      <c r="HZ79" s="129"/>
      <c r="IA79" s="129"/>
      <c r="IB79" s="129"/>
      <c r="IC79" s="129"/>
      <c r="ID79" s="129"/>
      <c r="IE79" s="129"/>
      <c r="IF79" s="129"/>
      <c r="IG79" s="129"/>
      <c r="IH79" s="129"/>
      <c r="II79" s="129"/>
      <c r="IJ79" s="129"/>
      <c r="IK79" s="129"/>
      <c r="IL79" s="130"/>
      <c r="IM79" s="128">
        <f>データ!ER7</f>
        <v>62.7</v>
      </c>
      <c r="IN79" s="129"/>
      <c r="IO79" s="129"/>
      <c r="IP79" s="129"/>
      <c r="IQ79" s="129"/>
      <c r="IR79" s="129"/>
      <c r="IS79" s="129"/>
      <c r="IT79" s="129"/>
      <c r="IU79" s="129"/>
      <c r="IV79" s="129"/>
      <c r="IW79" s="129"/>
      <c r="IX79" s="129"/>
      <c r="IY79" s="129"/>
      <c r="IZ79" s="129"/>
      <c r="JA79" s="130"/>
      <c r="JB79" s="128">
        <f>データ!ES7</f>
        <v>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26859302</v>
      </c>
      <c r="KH79" s="138"/>
      <c r="KI79" s="138"/>
      <c r="KJ79" s="138"/>
      <c r="KK79" s="138"/>
      <c r="KL79" s="138"/>
      <c r="KM79" s="138"/>
      <c r="KN79" s="138"/>
      <c r="KO79" s="138"/>
      <c r="KP79" s="138"/>
      <c r="KQ79" s="138"/>
      <c r="KR79" s="138"/>
      <c r="KS79" s="138"/>
      <c r="KT79" s="138"/>
      <c r="KU79" s="139"/>
      <c r="KV79" s="137">
        <f>データ!FA7</f>
        <v>26939482</v>
      </c>
      <c r="KW79" s="138"/>
      <c r="KX79" s="138"/>
      <c r="KY79" s="138"/>
      <c r="KZ79" s="138"/>
      <c r="LA79" s="138"/>
      <c r="LB79" s="138"/>
      <c r="LC79" s="138"/>
      <c r="LD79" s="138"/>
      <c r="LE79" s="138"/>
      <c r="LF79" s="138"/>
      <c r="LG79" s="138"/>
      <c r="LH79" s="138"/>
      <c r="LI79" s="138"/>
      <c r="LJ79" s="139"/>
      <c r="LK79" s="137">
        <f>データ!FB7</f>
        <v>27709403</v>
      </c>
      <c r="LL79" s="138"/>
      <c r="LM79" s="138"/>
      <c r="LN79" s="138"/>
      <c r="LO79" s="138"/>
      <c r="LP79" s="138"/>
      <c r="LQ79" s="138"/>
      <c r="LR79" s="138"/>
      <c r="LS79" s="138"/>
      <c r="LT79" s="138"/>
      <c r="LU79" s="138"/>
      <c r="LV79" s="138"/>
      <c r="LW79" s="138"/>
      <c r="LX79" s="138"/>
      <c r="LY79" s="139"/>
      <c r="LZ79" s="137">
        <f>データ!FC7</f>
        <v>27799712</v>
      </c>
      <c r="MA79" s="138"/>
      <c r="MB79" s="138"/>
      <c r="MC79" s="138"/>
      <c r="MD79" s="138"/>
      <c r="ME79" s="138"/>
      <c r="MF79" s="138"/>
      <c r="MG79" s="138"/>
      <c r="MH79" s="138"/>
      <c r="MI79" s="138"/>
      <c r="MJ79" s="138"/>
      <c r="MK79" s="138"/>
      <c r="ML79" s="138"/>
      <c r="MM79" s="138"/>
      <c r="MN79" s="139"/>
      <c r="MO79" s="137">
        <f>データ!FD7</f>
        <v>27902928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27879712</v>
      </c>
      <c r="KH80" s="138"/>
      <c r="KI80" s="138"/>
      <c r="KJ80" s="138"/>
      <c r="KK80" s="138"/>
      <c r="KL80" s="138"/>
      <c r="KM80" s="138"/>
      <c r="KN80" s="138"/>
      <c r="KO80" s="138"/>
      <c r="KP80" s="138"/>
      <c r="KQ80" s="138"/>
      <c r="KR80" s="138"/>
      <c r="KS80" s="138"/>
      <c r="KT80" s="138"/>
      <c r="KU80" s="139"/>
      <c r="KV80" s="137">
        <f>データ!FF7</f>
        <v>28287536</v>
      </c>
      <c r="KW80" s="138"/>
      <c r="KX80" s="138"/>
      <c r="KY80" s="138"/>
      <c r="KZ80" s="138"/>
      <c r="LA80" s="138"/>
      <c r="LB80" s="138"/>
      <c r="LC80" s="138"/>
      <c r="LD80" s="138"/>
      <c r="LE80" s="138"/>
      <c r="LF80" s="138"/>
      <c r="LG80" s="138"/>
      <c r="LH80" s="138"/>
      <c r="LI80" s="138"/>
      <c r="LJ80" s="139"/>
      <c r="LK80" s="137">
        <f>データ!FG7</f>
        <v>28070344</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5lThwrUbjWAR4nFANZ0qRQYI90Hxjb0XNZRMAEZD/ouSCQ47/5CdPEpfGJpiAmmBjztG3YAEP1eZ6YOhhRVEQ==" saltValue="zj+INNtTMDiSpFXNU+je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158</v>
      </c>
      <c r="CC5" s="49" t="s">
        <v>159</v>
      </c>
      <c r="CD5" s="49" t="s">
        <v>160</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159</v>
      </c>
      <c r="DK5" s="49" t="s">
        <v>160</v>
      </c>
      <c r="DL5" s="49" t="s">
        <v>150</v>
      </c>
      <c r="DM5" s="49" t="s">
        <v>151</v>
      </c>
      <c r="DN5" s="49" t="s">
        <v>152</v>
      </c>
      <c r="DO5" s="49" t="s">
        <v>153</v>
      </c>
      <c r="DP5" s="49" t="s">
        <v>154</v>
      </c>
      <c r="DQ5" s="49" t="s">
        <v>155</v>
      </c>
      <c r="DR5" s="49" t="s">
        <v>156</v>
      </c>
      <c r="DS5" s="49" t="s">
        <v>157</v>
      </c>
      <c r="DT5" s="49" t="s">
        <v>147</v>
      </c>
      <c r="DU5" s="49" t="s">
        <v>148</v>
      </c>
      <c r="DV5" s="49" t="s">
        <v>160</v>
      </c>
      <c r="DW5" s="49" t="s">
        <v>161</v>
      </c>
      <c r="DX5" s="49" t="s">
        <v>151</v>
      </c>
      <c r="DY5" s="49" t="s">
        <v>152</v>
      </c>
      <c r="DZ5" s="49" t="s">
        <v>153</v>
      </c>
      <c r="EA5" s="49" t="s">
        <v>154</v>
      </c>
      <c r="EB5" s="49" t="s">
        <v>155</v>
      </c>
      <c r="EC5" s="49" t="s">
        <v>156</v>
      </c>
      <c r="ED5" s="49" t="s">
        <v>157</v>
      </c>
      <c r="EE5" s="49" t="s">
        <v>158</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428779</v>
      </c>
      <c r="D6" s="50">
        <f t="shared" si="2"/>
        <v>46</v>
      </c>
      <c r="E6" s="50">
        <f t="shared" si="2"/>
        <v>6</v>
      </c>
      <c r="F6" s="50">
        <f t="shared" si="2"/>
        <v>0</v>
      </c>
      <c r="G6" s="50">
        <f t="shared" si="2"/>
        <v>11</v>
      </c>
      <c r="H6" s="152" t="str">
        <f>IF(H8&lt;&gt;I8,H8,"")&amp;IF(I8&lt;&gt;J8,I8,"")&amp;"　"&amp;J8</f>
        <v>長崎県長崎県病院企業団　精神医療センター</v>
      </c>
      <c r="I6" s="153"/>
      <c r="J6" s="154"/>
      <c r="K6" s="50" t="str">
        <f t="shared" si="2"/>
        <v>条例全部</v>
      </c>
      <c r="L6" s="50" t="str">
        <f t="shared" si="2"/>
        <v>病院事業</v>
      </c>
      <c r="M6" s="50" t="str">
        <f t="shared" si="2"/>
        <v>精神科病院</v>
      </c>
      <c r="N6" s="50" t="str">
        <f>N8</f>
        <v>精神病院</v>
      </c>
      <c r="O6" s="50" t="str">
        <f>O8</f>
        <v>学術・研究機関出身</v>
      </c>
      <c r="P6" s="50" t="str">
        <f>P8</f>
        <v>直営</v>
      </c>
      <c r="Q6" s="51">
        <f t="shared" ref="Q6:AH6" si="3">Q8</f>
        <v>3</v>
      </c>
      <c r="R6" s="50" t="str">
        <f t="shared" si="3"/>
        <v>-</v>
      </c>
      <c r="S6" s="50" t="str">
        <f t="shared" si="3"/>
        <v>-</v>
      </c>
      <c r="T6" s="50" t="str">
        <f t="shared" si="3"/>
        <v>臨 感</v>
      </c>
      <c r="U6" s="51" t="str">
        <f>U8</f>
        <v>-</v>
      </c>
      <c r="V6" s="51">
        <f>V8</f>
        <v>13161</v>
      </c>
      <c r="W6" s="50" t="str">
        <f>W8</f>
        <v>非該当</v>
      </c>
      <c r="X6" s="50" t="str">
        <f t="shared" ref="X6" si="4">X8</f>
        <v>非該当</v>
      </c>
      <c r="Y6" s="50" t="str">
        <f t="shared" si="3"/>
        <v>１５：１</v>
      </c>
      <c r="Z6" s="51" t="str">
        <f t="shared" si="3"/>
        <v>-</v>
      </c>
      <c r="AA6" s="51" t="str">
        <f t="shared" si="3"/>
        <v>-</v>
      </c>
      <c r="AB6" s="51" t="str">
        <f t="shared" si="3"/>
        <v>-</v>
      </c>
      <c r="AC6" s="51">
        <f t="shared" si="3"/>
        <v>139</v>
      </c>
      <c r="AD6" s="51" t="str">
        <f t="shared" si="3"/>
        <v>-</v>
      </c>
      <c r="AE6" s="51">
        <f t="shared" si="3"/>
        <v>139</v>
      </c>
      <c r="AF6" s="51" t="str">
        <f t="shared" si="3"/>
        <v>-</v>
      </c>
      <c r="AG6" s="51" t="str">
        <f t="shared" si="3"/>
        <v>-</v>
      </c>
      <c r="AH6" s="51" t="str">
        <f t="shared" si="3"/>
        <v>-</v>
      </c>
      <c r="AI6" s="52">
        <f>IF(AI8="-",NA(),AI8)</f>
        <v>105.5</v>
      </c>
      <c r="AJ6" s="52">
        <f t="shared" ref="AJ6:AR6" si="5">IF(AJ8="-",NA(),AJ8)</f>
        <v>113.1</v>
      </c>
      <c r="AK6" s="52">
        <f t="shared" si="5"/>
        <v>103</v>
      </c>
      <c r="AL6" s="52">
        <f t="shared" si="5"/>
        <v>111.3</v>
      </c>
      <c r="AM6" s="52">
        <f t="shared" si="5"/>
        <v>102.1</v>
      </c>
      <c r="AN6" s="52">
        <f t="shared" si="5"/>
        <v>99.7</v>
      </c>
      <c r="AO6" s="52">
        <f t="shared" si="5"/>
        <v>102.3</v>
      </c>
      <c r="AP6" s="52">
        <f t="shared" si="5"/>
        <v>103.5</v>
      </c>
      <c r="AQ6" s="52">
        <f t="shared" si="5"/>
        <v>102.5</v>
      </c>
      <c r="AR6" s="52">
        <f t="shared" si="5"/>
        <v>100.2</v>
      </c>
      <c r="AS6" s="52" t="str">
        <f>IF(AS8="-","【-】","【"&amp;SUBSTITUTE(TEXT(AS8,"#,##0.0"),"-","△")&amp;"】")</f>
        <v>【96.6】</v>
      </c>
      <c r="AT6" s="52">
        <f>IF(AT8="-",NA(),AT8)</f>
        <v>80.400000000000006</v>
      </c>
      <c r="AU6" s="52">
        <f t="shared" ref="AU6:BC6" si="6">IF(AU8="-",NA(),AU8)</f>
        <v>85.1</v>
      </c>
      <c r="AV6" s="52">
        <f t="shared" si="6"/>
        <v>78.5</v>
      </c>
      <c r="AW6" s="52">
        <f t="shared" si="6"/>
        <v>85.2</v>
      </c>
      <c r="AX6" s="52">
        <f t="shared" si="6"/>
        <v>78.3</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77.5</v>
      </c>
      <c r="BF6" s="52">
        <f t="shared" ref="BF6:BN6" si="7">IF(BF8="-",NA(),BF8)</f>
        <v>82.2</v>
      </c>
      <c r="BG6" s="52">
        <f t="shared" si="7"/>
        <v>75.8</v>
      </c>
      <c r="BH6" s="52">
        <f t="shared" si="7"/>
        <v>82.8</v>
      </c>
      <c r="BI6" s="52">
        <f t="shared" si="7"/>
        <v>76.099999999999994</v>
      </c>
      <c r="BJ6" s="52">
        <f t="shared" si="7"/>
        <v>64.5</v>
      </c>
      <c r="BK6" s="52">
        <f t="shared" si="7"/>
        <v>61.9</v>
      </c>
      <c r="BL6" s="52">
        <f t="shared" si="7"/>
        <v>61.7</v>
      </c>
      <c r="BM6" s="52">
        <f t="shared" si="7"/>
        <v>61.5</v>
      </c>
      <c r="BN6" s="52">
        <f t="shared" si="7"/>
        <v>61.1</v>
      </c>
      <c r="BO6" s="52" t="str">
        <f>IF(BO8="-","【-】","【"&amp;SUBSTITUTE(TEXT(BO8,"#,##0.0"),"-","△")&amp;"】")</f>
        <v>【83.9】</v>
      </c>
      <c r="BP6" s="52">
        <f>IF(BP8="-",NA(),BP8)</f>
        <v>72.900000000000006</v>
      </c>
      <c r="BQ6" s="52">
        <f t="shared" ref="BQ6:BY6" si="8">IF(BQ8="-",NA(),BQ8)</f>
        <v>79.7</v>
      </c>
      <c r="BR6" s="52">
        <f t="shared" si="8"/>
        <v>79.2</v>
      </c>
      <c r="BS6" s="52">
        <f t="shared" si="8"/>
        <v>82.8</v>
      </c>
      <c r="BT6" s="52">
        <f t="shared" si="8"/>
        <v>80.099999999999994</v>
      </c>
      <c r="BU6" s="52">
        <f t="shared" si="8"/>
        <v>69.8</v>
      </c>
      <c r="BV6" s="52">
        <f t="shared" si="8"/>
        <v>65.3</v>
      </c>
      <c r="BW6" s="52">
        <f t="shared" si="8"/>
        <v>63.1</v>
      </c>
      <c r="BX6" s="52">
        <f t="shared" si="8"/>
        <v>62.3</v>
      </c>
      <c r="BY6" s="52">
        <f t="shared" si="8"/>
        <v>62.4</v>
      </c>
      <c r="BZ6" s="52" t="str">
        <f>IF(BZ8="-","【-】","【"&amp;SUBSTITUTE(TEXT(BZ8,"#,##0.0"),"-","△")&amp;"】")</f>
        <v>【68.7】</v>
      </c>
      <c r="CA6" s="53">
        <f>IF(CA8="-",NA(),CA8)</f>
        <v>28922</v>
      </c>
      <c r="CB6" s="53">
        <f t="shared" ref="CB6:CJ6" si="9">IF(CB8="-",NA(),CB8)</f>
        <v>29126</v>
      </c>
      <c r="CC6" s="53">
        <f t="shared" si="9"/>
        <v>29038</v>
      </c>
      <c r="CD6" s="53">
        <f t="shared" si="9"/>
        <v>29953</v>
      </c>
      <c r="CE6" s="53">
        <f t="shared" si="9"/>
        <v>29461</v>
      </c>
      <c r="CF6" s="53">
        <f t="shared" si="9"/>
        <v>21604</v>
      </c>
      <c r="CG6" s="53">
        <f t="shared" si="9"/>
        <v>22234</v>
      </c>
      <c r="CH6" s="53">
        <f t="shared" si="9"/>
        <v>22875</v>
      </c>
      <c r="CI6" s="53">
        <f t="shared" si="9"/>
        <v>23419</v>
      </c>
      <c r="CJ6" s="53">
        <f t="shared" si="9"/>
        <v>23411</v>
      </c>
      <c r="CK6" s="52" t="str">
        <f>IF(CK8="-","【-】","【"&amp;SUBSTITUTE(TEXT(CK8,"#,##0"),"-","△")&amp;"】")</f>
        <v>【62,428】</v>
      </c>
      <c r="CL6" s="53">
        <f>IF(CL8="-",NA(),CL8)</f>
        <v>13974</v>
      </c>
      <c r="CM6" s="53">
        <f t="shared" ref="CM6:CU6" si="10">IF(CM8="-",NA(),CM8)</f>
        <v>14425</v>
      </c>
      <c r="CN6" s="53">
        <f t="shared" si="10"/>
        <v>14401</v>
      </c>
      <c r="CO6" s="53">
        <f t="shared" si="10"/>
        <v>14456</v>
      </c>
      <c r="CP6" s="53">
        <f t="shared" si="10"/>
        <v>14868</v>
      </c>
      <c r="CQ6" s="53">
        <f t="shared" si="10"/>
        <v>7891</v>
      </c>
      <c r="CR6" s="53">
        <f t="shared" si="10"/>
        <v>8706</v>
      </c>
      <c r="CS6" s="53">
        <f t="shared" si="10"/>
        <v>8691</v>
      </c>
      <c r="CT6" s="53">
        <f t="shared" si="10"/>
        <v>8761</v>
      </c>
      <c r="CU6" s="53">
        <f t="shared" si="10"/>
        <v>8739</v>
      </c>
      <c r="CV6" s="52" t="str">
        <f>IF(CV8="-","【-】","【"&amp;SUBSTITUTE(TEXT(CV8,"#,##0"),"-","△")&amp;"】")</f>
        <v>【18,236】</v>
      </c>
      <c r="CW6" s="52">
        <f>IF(CW8="-",NA(),CW8)</f>
        <v>87</v>
      </c>
      <c r="CX6" s="52">
        <f t="shared" ref="CX6:DF6" si="11">IF(CX8="-",NA(),CX8)</f>
        <v>83.1</v>
      </c>
      <c r="CY6" s="52">
        <f t="shared" si="11"/>
        <v>89.4</v>
      </c>
      <c r="CZ6" s="52">
        <f t="shared" si="11"/>
        <v>80.400000000000006</v>
      </c>
      <c r="DA6" s="52">
        <f t="shared" si="11"/>
        <v>88.2</v>
      </c>
      <c r="DB6" s="52">
        <f t="shared" si="11"/>
        <v>89.7</v>
      </c>
      <c r="DC6" s="52">
        <f t="shared" si="11"/>
        <v>92.2</v>
      </c>
      <c r="DD6" s="52">
        <f t="shared" si="11"/>
        <v>91.4</v>
      </c>
      <c r="DE6" s="52">
        <f t="shared" si="11"/>
        <v>84</v>
      </c>
      <c r="DF6" s="52">
        <f t="shared" si="11"/>
        <v>82.9</v>
      </c>
      <c r="DG6" s="52" t="str">
        <f>IF(DG8="-","【-】","【"&amp;SUBSTITUTE(TEXT(DG8,"#,##0.0"),"-","△")&amp;"】")</f>
        <v>【56.1】</v>
      </c>
      <c r="DH6" s="52">
        <f>IF(DH8="-",NA(),DH8)</f>
        <v>10.9</v>
      </c>
      <c r="DI6" s="52">
        <f t="shared" ref="DI6:DQ6" si="12">IF(DI8="-",NA(),DI8)</f>
        <v>9.6</v>
      </c>
      <c r="DJ6" s="52">
        <f t="shared" si="12"/>
        <v>10.199999999999999</v>
      </c>
      <c r="DK6" s="52">
        <f t="shared" si="12"/>
        <v>9.1999999999999993</v>
      </c>
      <c r="DL6" s="52">
        <f t="shared" si="12"/>
        <v>9.6999999999999993</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62.5</v>
      </c>
      <c r="EE6" s="52">
        <f t="shared" ref="EE6:EM6" si="14">IF(EE8="-",NA(),EE8)</f>
        <v>65.400000000000006</v>
      </c>
      <c r="EF6" s="52">
        <f t="shared" si="14"/>
        <v>66.099999999999994</v>
      </c>
      <c r="EG6" s="52">
        <f t="shared" si="14"/>
        <v>68.7</v>
      </c>
      <c r="EH6" s="52">
        <f t="shared" si="14"/>
        <v>71.3</v>
      </c>
      <c r="EI6" s="52">
        <f t="shared" si="14"/>
        <v>52.3</v>
      </c>
      <c r="EJ6" s="52">
        <f t="shared" si="14"/>
        <v>54</v>
      </c>
      <c r="EK6" s="52">
        <f t="shared" si="14"/>
        <v>55.1</v>
      </c>
      <c r="EL6" s="52">
        <f t="shared" si="14"/>
        <v>52.2</v>
      </c>
      <c r="EM6" s="52">
        <f t="shared" si="14"/>
        <v>52.5</v>
      </c>
      <c r="EN6" s="52" t="str">
        <f>IF(EN8="-","【-】","【"&amp;SUBSTITUTE(TEXT(EN8,"#,##0.0"),"-","△")&amp;"】")</f>
        <v>【57.0】</v>
      </c>
      <c r="EO6" s="52">
        <f>IF(EO8="-",NA(),EO8)</f>
        <v>74</v>
      </c>
      <c r="EP6" s="52">
        <f t="shared" ref="EP6:EX6" si="15">IF(EP8="-",NA(),EP8)</f>
        <v>76.3</v>
      </c>
      <c r="EQ6" s="52">
        <f t="shared" si="15"/>
        <v>59.7</v>
      </c>
      <c r="ER6" s="52">
        <f t="shared" si="15"/>
        <v>62.7</v>
      </c>
      <c r="ES6" s="52">
        <f t="shared" si="15"/>
        <v>65</v>
      </c>
      <c r="ET6" s="52">
        <f t="shared" si="15"/>
        <v>69.5</v>
      </c>
      <c r="EU6" s="52">
        <f t="shared" si="15"/>
        <v>67.5</v>
      </c>
      <c r="EV6" s="52">
        <f t="shared" si="15"/>
        <v>68.7</v>
      </c>
      <c r="EW6" s="52">
        <f t="shared" si="15"/>
        <v>68</v>
      </c>
      <c r="EX6" s="52">
        <f t="shared" si="15"/>
        <v>69.3</v>
      </c>
      <c r="EY6" s="52" t="str">
        <f>IF(EY8="-","【-】","【"&amp;SUBSTITUTE(TEXT(EY8,"#,##0.0"),"-","△")&amp;"】")</f>
        <v>【70.4】</v>
      </c>
      <c r="EZ6" s="53">
        <f>IF(EZ8="-",NA(),EZ8)</f>
        <v>26859302</v>
      </c>
      <c r="FA6" s="53">
        <f t="shared" ref="FA6:FI6" si="16">IF(FA8="-",NA(),FA8)</f>
        <v>26939482</v>
      </c>
      <c r="FB6" s="53">
        <f t="shared" si="16"/>
        <v>27709403</v>
      </c>
      <c r="FC6" s="53">
        <f t="shared" si="16"/>
        <v>27799712</v>
      </c>
      <c r="FD6" s="53">
        <f t="shared" si="16"/>
        <v>27902928</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164</v>
      </c>
      <c r="B7" s="50">
        <f t="shared" ref="B7:AH7" si="17">B8</f>
        <v>2023</v>
      </c>
      <c r="C7" s="50">
        <f t="shared" si="17"/>
        <v>428779</v>
      </c>
      <c r="D7" s="50">
        <f t="shared" si="17"/>
        <v>46</v>
      </c>
      <c r="E7" s="50">
        <f t="shared" si="17"/>
        <v>6</v>
      </c>
      <c r="F7" s="50">
        <f t="shared" si="17"/>
        <v>0</v>
      </c>
      <c r="G7" s="50">
        <f t="shared" si="17"/>
        <v>11</v>
      </c>
      <c r="H7" s="50"/>
      <c r="I7" s="50"/>
      <c r="J7" s="50"/>
      <c r="K7" s="50" t="str">
        <f t="shared" si="17"/>
        <v>条例全部</v>
      </c>
      <c r="L7" s="50" t="str">
        <f t="shared" si="17"/>
        <v>病院事業</v>
      </c>
      <c r="M7" s="50" t="str">
        <f t="shared" si="17"/>
        <v>精神科病院</v>
      </c>
      <c r="N7" s="50" t="str">
        <f>N8</f>
        <v>精神病院</v>
      </c>
      <c r="O7" s="50" t="str">
        <f>O8</f>
        <v>学術・研究機関出身</v>
      </c>
      <c r="P7" s="50" t="str">
        <f>P8</f>
        <v>直営</v>
      </c>
      <c r="Q7" s="51">
        <f t="shared" si="17"/>
        <v>3</v>
      </c>
      <c r="R7" s="50" t="str">
        <f t="shared" si="17"/>
        <v>-</v>
      </c>
      <c r="S7" s="50" t="str">
        <f t="shared" si="17"/>
        <v>-</v>
      </c>
      <c r="T7" s="50" t="str">
        <f t="shared" si="17"/>
        <v>臨 感</v>
      </c>
      <c r="U7" s="51" t="str">
        <f>U8</f>
        <v>-</v>
      </c>
      <c r="V7" s="51">
        <f>V8</f>
        <v>13161</v>
      </c>
      <c r="W7" s="50" t="str">
        <f>W8</f>
        <v>非該当</v>
      </c>
      <c r="X7" s="50" t="str">
        <f t="shared" si="17"/>
        <v>非該当</v>
      </c>
      <c r="Y7" s="50" t="str">
        <f t="shared" si="17"/>
        <v>１５：１</v>
      </c>
      <c r="Z7" s="51" t="str">
        <f t="shared" si="17"/>
        <v>-</v>
      </c>
      <c r="AA7" s="51" t="str">
        <f t="shared" si="17"/>
        <v>-</v>
      </c>
      <c r="AB7" s="51" t="str">
        <f t="shared" si="17"/>
        <v>-</v>
      </c>
      <c r="AC7" s="51">
        <f t="shared" si="17"/>
        <v>139</v>
      </c>
      <c r="AD7" s="51" t="str">
        <f t="shared" si="17"/>
        <v>-</v>
      </c>
      <c r="AE7" s="51">
        <f t="shared" si="17"/>
        <v>139</v>
      </c>
      <c r="AF7" s="51" t="str">
        <f t="shared" si="17"/>
        <v>-</v>
      </c>
      <c r="AG7" s="51" t="str">
        <f t="shared" si="17"/>
        <v>-</v>
      </c>
      <c r="AH7" s="51" t="str">
        <f t="shared" si="17"/>
        <v>-</v>
      </c>
      <c r="AI7" s="52">
        <f>AI8</f>
        <v>105.5</v>
      </c>
      <c r="AJ7" s="52">
        <f t="shared" ref="AJ7:AR7" si="18">AJ8</f>
        <v>113.1</v>
      </c>
      <c r="AK7" s="52">
        <f t="shared" si="18"/>
        <v>103</v>
      </c>
      <c r="AL7" s="52">
        <f t="shared" si="18"/>
        <v>111.3</v>
      </c>
      <c r="AM7" s="52">
        <f t="shared" si="18"/>
        <v>102.1</v>
      </c>
      <c r="AN7" s="52">
        <f t="shared" si="18"/>
        <v>99.7</v>
      </c>
      <c r="AO7" s="52">
        <f t="shared" si="18"/>
        <v>102.3</v>
      </c>
      <c r="AP7" s="52">
        <f t="shared" si="18"/>
        <v>103.5</v>
      </c>
      <c r="AQ7" s="52">
        <f t="shared" si="18"/>
        <v>102.5</v>
      </c>
      <c r="AR7" s="52">
        <f t="shared" si="18"/>
        <v>100.2</v>
      </c>
      <c r="AS7" s="52"/>
      <c r="AT7" s="52">
        <f>AT8</f>
        <v>80.400000000000006</v>
      </c>
      <c r="AU7" s="52">
        <f t="shared" ref="AU7:BC7" si="19">AU8</f>
        <v>85.1</v>
      </c>
      <c r="AV7" s="52">
        <f t="shared" si="19"/>
        <v>78.5</v>
      </c>
      <c r="AW7" s="52">
        <f t="shared" si="19"/>
        <v>85.2</v>
      </c>
      <c r="AX7" s="52">
        <f t="shared" si="19"/>
        <v>78.3</v>
      </c>
      <c r="AY7" s="52">
        <f t="shared" si="19"/>
        <v>66.900000000000006</v>
      </c>
      <c r="AZ7" s="52">
        <f t="shared" si="19"/>
        <v>64.8</v>
      </c>
      <c r="BA7" s="52">
        <f t="shared" si="19"/>
        <v>64.099999999999994</v>
      </c>
      <c r="BB7" s="52">
        <f t="shared" si="19"/>
        <v>64.099999999999994</v>
      </c>
      <c r="BC7" s="52">
        <f t="shared" si="19"/>
        <v>63.8</v>
      </c>
      <c r="BD7" s="52"/>
      <c r="BE7" s="52">
        <f>BE8</f>
        <v>77.5</v>
      </c>
      <c r="BF7" s="52">
        <f t="shared" ref="BF7:BN7" si="20">BF8</f>
        <v>82.2</v>
      </c>
      <c r="BG7" s="52">
        <f t="shared" si="20"/>
        <v>75.8</v>
      </c>
      <c r="BH7" s="52">
        <f t="shared" si="20"/>
        <v>82.8</v>
      </c>
      <c r="BI7" s="52">
        <f t="shared" si="20"/>
        <v>76.099999999999994</v>
      </c>
      <c r="BJ7" s="52">
        <f t="shared" si="20"/>
        <v>64.5</v>
      </c>
      <c r="BK7" s="52">
        <f t="shared" si="20"/>
        <v>61.9</v>
      </c>
      <c r="BL7" s="52">
        <f t="shared" si="20"/>
        <v>61.7</v>
      </c>
      <c r="BM7" s="52">
        <f t="shared" si="20"/>
        <v>61.5</v>
      </c>
      <c r="BN7" s="52">
        <f t="shared" si="20"/>
        <v>61.1</v>
      </c>
      <c r="BO7" s="52"/>
      <c r="BP7" s="52">
        <f>BP8</f>
        <v>72.900000000000006</v>
      </c>
      <c r="BQ7" s="52">
        <f t="shared" ref="BQ7:BY7" si="21">BQ8</f>
        <v>79.7</v>
      </c>
      <c r="BR7" s="52">
        <f t="shared" si="21"/>
        <v>79.2</v>
      </c>
      <c r="BS7" s="52">
        <f t="shared" si="21"/>
        <v>82.8</v>
      </c>
      <c r="BT7" s="52">
        <f t="shared" si="21"/>
        <v>80.099999999999994</v>
      </c>
      <c r="BU7" s="52">
        <f t="shared" si="21"/>
        <v>69.8</v>
      </c>
      <c r="BV7" s="52">
        <f t="shared" si="21"/>
        <v>65.3</v>
      </c>
      <c r="BW7" s="52">
        <f t="shared" si="21"/>
        <v>63.1</v>
      </c>
      <c r="BX7" s="52">
        <f t="shared" si="21"/>
        <v>62.3</v>
      </c>
      <c r="BY7" s="52">
        <f t="shared" si="21"/>
        <v>62.4</v>
      </c>
      <c r="BZ7" s="52"/>
      <c r="CA7" s="53">
        <f>CA8</f>
        <v>28922</v>
      </c>
      <c r="CB7" s="53">
        <f t="shared" ref="CB7:CJ7" si="22">CB8</f>
        <v>29126</v>
      </c>
      <c r="CC7" s="53">
        <f t="shared" si="22"/>
        <v>29038</v>
      </c>
      <c r="CD7" s="53">
        <f t="shared" si="22"/>
        <v>29953</v>
      </c>
      <c r="CE7" s="53">
        <f t="shared" si="22"/>
        <v>29461</v>
      </c>
      <c r="CF7" s="53">
        <f t="shared" si="22"/>
        <v>21604</v>
      </c>
      <c r="CG7" s="53">
        <f t="shared" si="22"/>
        <v>22234</v>
      </c>
      <c r="CH7" s="53">
        <f t="shared" si="22"/>
        <v>22875</v>
      </c>
      <c r="CI7" s="53">
        <f t="shared" si="22"/>
        <v>23419</v>
      </c>
      <c r="CJ7" s="53">
        <f t="shared" si="22"/>
        <v>23411</v>
      </c>
      <c r="CK7" s="52"/>
      <c r="CL7" s="53">
        <f>CL8</f>
        <v>13974</v>
      </c>
      <c r="CM7" s="53">
        <f t="shared" ref="CM7:CU7" si="23">CM8</f>
        <v>14425</v>
      </c>
      <c r="CN7" s="53">
        <f t="shared" si="23"/>
        <v>14401</v>
      </c>
      <c r="CO7" s="53">
        <f t="shared" si="23"/>
        <v>14456</v>
      </c>
      <c r="CP7" s="53">
        <f t="shared" si="23"/>
        <v>14868</v>
      </c>
      <c r="CQ7" s="53">
        <f t="shared" si="23"/>
        <v>7891</v>
      </c>
      <c r="CR7" s="53">
        <f t="shared" si="23"/>
        <v>8706</v>
      </c>
      <c r="CS7" s="53">
        <f t="shared" si="23"/>
        <v>8691</v>
      </c>
      <c r="CT7" s="53">
        <f t="shared" si="23"/>
        <v>8761</v>
      </c>
      <c r="CU7" s="53">
        <f t="shared" si="23"/>
        <v>8739</v>
      </c>
      <c r="CV7" s="52"/>
      <c r="CW7" s="52">
        <f>CW8</f>
        <v>87</v>
      </c>
      <c r="CX7" s="52">
        <f t="shared" ref="CX7:DF7" si="24">CX8</f>
        <v>83.1</v>
      </c>
      <c r="CY7" s="52">
        <f t="shared" si="24"/>
        <v>89.4</v>
      </c>
      <c r="CZ7" s="52">
        <f t="shared" si="24"/>
        <v>80.400000000000006</v>
      </c>
      <c r="DA7" s="52">
        <f t="shared" si="24"/>
        <v>88.2</v>
      </c>
      <c r="DB7" s="52">
        <f t="shared" si="24"/>
        <v>89.7</v>
      </c>
      <c r="DC7" s="52">
        <f t="shared" si="24"/>
        <v>92.2</v>
      </c>
      <c r="DD7" s="52">
        <f t="shared" si="24"/>
        <v>91.4</v>
      </c>
      <c r="DE7" s="52">
        <f t="shared" si="24"/>
        <v>84</v>
      </c>
      <c r="DF7" s="52">
        <f t="shared" si="24"/>
        <v>82.9</v>
      </c>
      <c r="DG7" s="52"/>
      <c r="DH7" s="52">
        <f>DH8</f>
        <v>10.9</v>
      </c>
      <c r="DI7" s="52">
        <f t="shared" ref="DI7:DQ7" si="25">DI8</f>
        <v>9.6</v>
      </c>
      <c r="DJ7" s="52">
        <f t="shared" si="25"/>
        <v>10.199999999999999</v>
      </c>
      <c r="DK7" s="52">
        <f t="shared" si="25"/>
        <v>9.1999999999999993</v>
      </c>
      <c r="DL7" s="52">
        <f t="shared" si="25"/>
        <v>9.6999999999999993</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62.5</v>
      </c>
      <c r="EE7" s="52">
        <f t="shared" ref="EE7:EM7" si="27">EE8</f>
        <v>65.400000000000006</v>
      </c>
      <c r="EF7" s="52">
        <f t="shared" si="27"/>
        <v>66.099999999999994</v>
      </c>
      <c r="EG7" s="52">
        <f t="shared" si="27"/>
        <v>68.7</v>
      </c>
      <c r="EH7" s="52">
        <f t="shared" si="27"/>
        <v>71.3</v>
      </c>
      <c r="EI7" s="52">
        <f t="shared" si="27"/>
        <v>52.3</v>
      </c>
      <c r="EJ7" s="52">
        <f t="shared" si="27"/>
        <v>54</v>
      </c>
      <c r="EK7" s="52">
        <f t="shared" si="27"/>
        <v>55.1</v>
      </c>
      <c r="EL7" s="52">
        <f t="shared" si="27"/>
        <v>52.2</v>
      </c>
      <c r="EM7" s="52">
        <f t="shared" si="27"/>
        <v>52.5</v>
      </c>
      <c r="EN7" s="52"/>
      <c r="EO7" s="52">
        <f>EO8</f>
        <v>74</v>
      </c>
      <c r="EP7" s="52">
        <f t="shared" ref="EP7:EX7" si="28">EP8</f>
        <v>76.3</v>
      </c>
      <c r="EQ7" s="52">
        <f t="shared" si="28"/>
        <v>59.7</v>
      </c>
      <c r="ER7" s="52">
        <f t="shared" si="28"/>
        <v>62.7</v>
      </c>
      <c r="ES7" s="52">
        <f t="shared" si="28"/>
        <v>65</v>
      </c>
      <c r="ET7" s="52">
        <f t="shared" si="28"/>
        <v>69.5</v>
      </c>
      <c r="EU7" s="52">
        <f t="shared" si="28"/>
        <v>67.5</v>
      </c>
      <c r="EV7" s="52">
        <f t="shared" si="28"/>
        <v>68.7</v>
      </c>
      <c r="EW7" s="52">
        <f t="shared" si="28"/>
        <v>68</v>
      </c>
      <c r="EX7" s="52">
        <f t="shared" si="28"/>
        <v>69.3</v>
      </c>
      <c r="EY7" s="52"/>
      <c r="EZ7" s="53">
        <f>EZ8</f>
        <v>26859302</v>
      </c>
      <c r="FA7" s="53">
        <f t="shared" ref="FA7:FI7" si="29">FA8</f>
        <v>26939482</v>
      </c>
      <c r="FB7" s="53">
        <f t="shared" si="29"/>
        <v>27709403</v>
      </c>
      <c r="FC7" s="53">
        <f t="shared" si="29"/>
        <v>27799712</v>
      </c>
      <c r="FD7" s="53">
        <f t="shared" si="29"/>
        <v>27902928</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428779</v>
      </c>
      <c r="D8" s="55">
        <v>46</v>
      </c>
      <c r="E8" s="55">
        <v>6</v>
      </c>
      <c r="F8" s="55">
        <v>0</v>
      </c>
      <c r="G8" s="55">
        <v>11</v>
      </c>
      <c r="H8" s="55" t="s">
        <v>165</v>
      </c>
      <c r="I8" s="55" t="s">
        <v>166</v>
      </c>
      <c r="J8" s="55" t="s">
        <v>167</v>
      </c>
      <c r="K8" s="55" t="s">
        <v>168</v>
      </c>
      <c r="L8" s="55" t="s">
        <v>169</v>
      </c>
      <c r="M8" s="55" t="s">
        <v>170</v>
      </c>
      <c r="N8" s="55" t="s">
        <v>171</v>
      </c>
      <c r="O8" s="55" t="s">
        <v>172</v>
      </c>
      <c r="P8" s="55" t="s">
        <v>173</v>
      </c>
      <c r="Q8" s="56">
        <v>3</v>
      </c>
      <c r="R8" s="55" t="s">
        <v>40</v>
      </c>
      <c r="S8" s="55" t="s">
        <v>40</v>
      </c>
      <c r="T8" s="55" t="s">
        <v>174</v>
      </c>
      <c r="U8" s="56" t="s">
        <v>40</v>
      </c>
      <c r="V8" s="56">
        <v>13161</v>
      </c>
      <c r="W8" s="55" t="s">
        <v>175</v>
      </c>
      <c r="X8" s="55" t="s">
        <v>175</v>
      </c>
      <c r="Y8" s="57" t="s">
        <v>176</v>
      </c>
      <c r="Z8" s="56" t="s">
        <v>40</v>
      </c>
      <c r="AA8" s="56" t="s">
        <v>40</v>
      </c>
      <c r="AB8" s="56" t="s">
        <v>40</v>
      </c>
      <c r="AC8" s="56">
        <v>139</v>
      </c>
      <c r="AD8" s="56" t="s">
        <v>40</v>
      </c>
      <c r="AE8" s="56">
        <v>139</v>
      </c>
      <c r="AF8" s="56" t="s">
        <v>40</v>
      </c>
      <c r="AG8" s="56" t="s">
        <v>40</v>
      </c>
      <c r="AH8" s="56" t="s">
        <v>40</v>
      </c>
      <c r="AI8" s="58">
        <v>105.5</v>
      </c>
      <c r="AJ8" s="58">
        <v>113.1</v>
      </c>
      <c r="AK8" s="58">
        <v>103</v>
      </c>
      <c r="AL8" s="58">
        <v>111.3</v>
      </c>
      <c r="AM8" s="58">
        <v>102.1</v>
      </c>
      <c r="AN8" s="58">
        <v>99.7</v>
      </c>
      <c r="AO8" s="58">
        <v>102.3</v>
      </c>
      <c r="AP8" s="58">
        <v>103.5</v>
      </c>
      <c r="AQ8" s="58">
        <v>102.5</v>
      </c>
      <c r="AR8" s="58">
        <v>100.2</v>
      </c>
      <c r="AS8" s="58">
        <v>96.6</v>
      </c>
      <c r="AT8" s="58">
        <v>80.400000000000006</v>
      </c>
      <c r="AU8" s="58">
        <v>85.1</v>
      </c>
      <c r="AV8" s="58">
        <v>78.5</v>
      </c>
      <c r="AW8" s="58">
        <v>85.2</v>
      </c>
      <c r="AX8" s="58">
        <v>78.3</v>
      </c>
      <c r="AY8" s="58">
        <v>66.900000000000006</v>
      </c>
      <c r="AZ8" s="58">
        <v>64.8</v>
      </c>
      <c r="BA8" s="58">
        <v>64.099999999999994</v>
      </c>
      <c r="BB8" s="58">
        <v>64.099999999999994</v>
      </c>
      <c r="BC8" s="58">
        <v>63.8</v>
      </c>
      <c r="BD8" s="58">
        <v>86.6</v>
      </c>
      <c r="BE8" s="59">
        <v>77.5</v>
      </c>
      <c r="BF8" s="59">
        <v>82.2</v>
      </c>
      <c r="BG8" s="59">
        <v>75.8</v>
      </c>
      <c r="BH8" s="59">
        <v>82.8</v>
      </c>
      <c r="BI8" s="59">
        <v>76.099999999999994</v>
      </c>
      <c r="BJ8" s="59">
        <v>64.5</v>
      </c>
      <c r="BK8" s="59">
        <v>61.9</v>
      </c>
      <c r="BL8" s="59">
        <v>61.7</v>
      </c>
      <c r="BM8" s="59">
        <v>61.5</v>
      </c>
      <c r="BN8" s="59">
        <v>61.1</v>
      </c>
      <c r="BO8" s="59">
        <v>83.9</v>
      </c>
      <c r="BP8" s="58">
        <v>72.900000000000006</v>
      </c>
      <c r="BQ8" s="58">
        <v>79.7</v>
      </c>
      <c r="BR8" s="58">
        <v>79.2</v>
      </c>
      <c r="BS8" s="58">
        <v>82.8</v>
      </c>
      <c r="BT8" s="58">
        <v>80.099999999999994</v>
      </c>
      <c r="BU8" s="58">
        <v>69.8</v>
      </c>
      <c r="BV8" s="58">
        <v>65.3</v>
      </c>
      <c r="BW8" s="58">
        <v>63.1</v>
      </c>
      <c r="BX8" s="58">
        <v>62.3</v>
      </c>
      <c r="BY8" s="58">
        <v>62.4</v>
      </c>
      <c r="BZ8" s="58">
        <v>68.7</v>
      </c>
      <c r="CA8" s="59">
        <v>28922</v>
      </c>
      <c r="CB8" s="59">
        <v>29126</v>
      </c>
      <c r="CC8" s="59">
        <v>29038</v>
      </c>
      <c r="CD8" s="59">
        <v>29953</v>
      </c>
      <c r="CE8" s="59">
        <v>29461</v>
      </c>
      <c r="CF8" s="59">
        <v>21604</v>
      </c>
      <c r="CG8" s="59">
        <v>22234</v>
      </c>
      <c r="CH8" s="59">
        <v>22875</v>
      </c>
      <c r="CI8" s="59">
        <v>23419</v>
      </c>
      <c r="CJ8" s="59">
        <v>23411</v>
      </c>
      <c r="CK8" s="58">
        <v>62428</v>
      </c>
      <c r="CL8" s="59">
        <v>13974</v>
      </c>
      <c r="CM8" s="59">
        <v>14425</v>
      </c>
      <c r="CN8" s="59">
        <v>14401</v>
      </c>
      <c r="CO8" s="59">
        <v>14456</v>
      </c>
      <c r="CP8" s="59">
        <v>14868</v>
      </c>
      <c r="CQ8" s="59">
        <v>7891</v>
      </c>
      <c r="CR8" s="59">
        <v>8706</v>
      </c>
      <c r="CS8" s="59">
        <v>8691</v>
      </c>
      <c r="CT8" s="59">
        <v>8761</v>
      </c>
      <c r="CU8" s="59">
        <v>8739</v>
      </c>
      <c r="CV8" s="58">
        <v>18236</v>
      </c>
      <c r="CW8" s="59">
        <v>87</v>
      </c>
      <c r="CX8" s="59">
        <v>83.1</v>
      </c>
      <c r="CY8" s="59">
        <v>89.4</v>
      </c>
      <c r="CZ8" s="59">
        <v>80.400000000000006</v>
      </c>
      <c r="DA8" s="59">
        <v>88.2</v>
      </c>
      <c r="DB8" s="59">
        <v>89.7</v>
      </c>
      <c r="DC8" s="59">
        <v>92.2</v>
      </c>
      <c r="DD8" s="59">
        <v>91.4</v>
      </c>
      <c r="DE8" s="59">
        <v>84</v>
      </c>
      <c r="DF8" s="59">
        <v>82.9</v>
      </c>
      <c r="DG8" s="59">
        <v>56.1</v>
      </c>
      <c r="DH8" s="59">
        <v>10.9</v>
      </c>
      <c r="DI8" s="59">
        <v>9.6</v>
      </c>
      <c r="DJ8" s="59">
        <v>10.199999999999999</v>
      </c>
      <c r="DK8" s="59">
        <v>9.1999999999999993</v>
      </c>
      <c r="DL8" s="59">
        <v>9.6999999999999993</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62.5</v>
      </c>
      <c r="EE8" s="58">
        <v>65.400000000000006</v>
      </c>
      <c r="EF8" s="58">
        <v>66.099999999999994</v>
      </c>
      <c r="EG8" s="58">
        <v>68.7</v>
      </c>
      <c r="EH8" s="58">
        <v>71.3</v>
      </c>
      <c r="EI8" s="58">
        <v>52.3</v>
      </c>
      <c r="EJ8" s="58">
        <v>54</v>
      </c>
      <c r="EK8" s="58">
        <v>55.1</v>
      </c>
      <c r="EL8" s="58">
        <v>52.2</v>
      </c>
      <c r="EM8" s="58">
        <v>52.5</v>
      </c>
      <c r="EN8" s="58">
        <v>57</v>
      </c>
      <c r="EO8" s="58">
        <v>74</v>
      </c>
      <c r="EP8" s="58">
        <v>76.3</v>
      </c>
      <c r="EQ8" s="58">
        <v>59.7</v>
      </c>
      <c r="ER8" s="58">
        <v>62.7</v>
      </c>
      <c r="ES8" s="58">
        <v>65</v>
      </c>
      <c r="ET8" s="58">
        <v>69.5</v>
      </c>
      <c r="EU8" s="58">
        <v>67.5</v>
      </c>
      <c r="EV8" s="58">
        <v>68.7</v>
      </c>
      <c r="EW8" s="58">
        <v>68</v>
      </c>
      <c r="EX8" s="58">
        <v>69.3</v>
      </c>
      <c r="EY8" s="58">
        <v>70.400000000000006</v>
      </c>
      <c r="EZ8" s="59">
        <v>26859302</v>
      </c>
      <c r="FA8" s="59">
        <v>26939482</v>
      </c>
      <c r="FB8" s="59">
        <v>27709403</v>
      </c>
      <c r="FC8" s="59">
        <v>27799712</v>
      </c>
      <c r="FD8" s="59">
        <v>27902928</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A54D9C4-C0C9-4911-B952-BC643F63859B}"/>
</file>

<file path=customXml/itemProps2.xml><?xml version="1.0" encoding="utf-8"?>
<ds:datastoreItem xmlns:ds="http://schemas.openxmlformats.org/officeDocument/2006/customXml" ds:itemID="{31EC6EA8-7425-4319-AF47-978313F36C72}"/>
</file>

<file path=customXml/itemProps3.xml><?xml version="1.0" encoding="utf-8"?>
<ds:datastoreItem xmlns:ds="http://schemas.openxmlformats.org/officeDocument/2006/customXml" ds:itemID="{C6BDB76D-94FB-4341-88B2-95137A3F22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2025-02-13T10:10:33Z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