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1_055DFE3BBB6C5DEFD056276BA1E1B797CD86AA69" xr6:coauthVersionLast="47" xr6:coauthVersionMax="47" xr10:uidLastSave="{AC1A4F3F-9FBC-4757-8ED4-B90A5344984B}"/>
  <workbookProtection workbookAlgorithmName="SHA-512" workbookHashValue="8IzWez/iYRjPfvmiil3xJDPQ7hTmS7ErmbNZuX4KX36FozMGrifOzRftSKMFJHXwQ5/qS4dGsJYp4DMIi/NuRw==" workbookSaltValue="rLV4Bn4yAxqf4mYE0FixF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<sst xmlns="http://schemas.openxmlformats.org/spreadsheetml/2006/main" count="253" uniqueCount="115">
  <si>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</si>
  <si>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</si>
  <si>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</si>
  <si>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</si>
  <si>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</si>
  <si>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</si>
  <si>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</si>
  <si>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</si>
  <si>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</si>
  <si>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</si>
  <si>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</si>
  <si>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</si>
  <si>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</si>
  <si>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</si>
  <si>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</si>
  <si>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</si>
  <si>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</si>
  <si>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</si>
  <si>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</si>
  <si>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</si>
  <si>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</si>
  <si>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</si>
  <si>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</si>
  <si>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</si>
  <si>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</si>
  <si>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</si>
  <si>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</si>
  <si>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</si>
  <si>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</si>
  <si>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</si>
  <si>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</si>
  <si>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</si>
  <si>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</si>
  <si>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</si>
  <si>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</si>
  <si>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</si>
  <si>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</si>
  <si>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</si>
  <si>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</si>
  <si>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</si>
  <si>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</si>
  <si>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</si>
  <si>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</si>
  <si>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</si>
  <si>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</si>
  <si>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</si>
  <si>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</si>
  <si>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</si>
  <si>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</si>
  <si>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</si>
  <si>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</si>
  <si>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</si>
  <si>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</si>
  <si>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</si>
  <si>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</si>
  <si>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</si>
  <si>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</si>
  <si>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</si>
  <si>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</si>
  <si>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</si>
  <si>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</si>
  <si>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</si>
  <si>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</si>
  <si>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</si>
  <si>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</si>
  <si>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</si>
  <si>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</si>
  <si>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</si>
  <si>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</si>
  <si>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</si>
  <si>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</si>
  <si>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</si>
  <si>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</si>
  <si>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</si>
  <si>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</si>
  <si>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</si>
  <si>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</si>
  <si>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</si>
  <si>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</si>
  <si>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</si>
  <si>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</si>
  <si>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</si>
  <si>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</si>
  <si>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</si>
  <si>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</si>
  <si>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</si>
  <si>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</si>
  <si>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</si>
  <si>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</si>
  <si>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</si>
  <si>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</si>
  <si>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</si>
  <si>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</si>
  <si>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</si>
  <si>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</si>
  <si>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</si>
  <si>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</si>
  <si>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</si>
  <si>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</si>
  <si>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</si>
  <si>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</si>
  <si>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</si>
  <si>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</si>
  <si>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</si>
  <si>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</si>
  <si>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</si>
  <si>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</si>
  <si>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</si>
  <si>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</si>
  <si>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</si>
  <si>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</si>
  <si>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</si>
  <si>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本県の３つの流域下水道で最初に供用を開始した施設は平成元年であり比較的新しい状況。
　法定耐用年数に近い資産は類似団体と比較しても多くないが、下水道施設全体の中長期的な施設状態を予測しながら維持管理、改築を一体的に捉えて計画的・効率的に管理するストックマネジメント計画に基づき、点検・調査による状況の把握を行い、予防保全型管理により改築更新を実施していく。</t>
    <phoneticPr fontId="4"/>
  </si>
  <si>
    <t>令和2年度より地方公営企業法の一部適用を行い、経営状況の見える化を図り、また、経営戦略を策定し、向こう10年間の方針及び収支計画を示したところ。令和５年度は電力費の上昇等の影響があったものの、経営戦略での見通しどおり黒字となった。
　当県流域下水道は、公共下水道の流域下水道への編入、処理区域の拡大及び接続率の向上といった流入水量増加要因はあるものの、将来的には処理区域内における人口減少等による流入水量の減少が懸念される。
　また、施設の修繕、改築及び更新に係る費用の増加に加え、燃料費等高騰に伴う物価上昇等の影響による支出の増加も見込まれ、当該費用を適切に見込み使用料へ反映させる必要がある。
　下水道は、住民生活と周辺環境の保全の面で必要不可欠な社会基盤であり、今後も持続的に下水道サービスを提供する必要があるため、WPPPの導入や広域化の検討、経費の節減及び建設改良投資の平準化等による経営基盤の強化に努める。</t>
    <rPh sb="267" eb="269">
      <t>ミコ</t>
    </rPh>
    <rPh sb="366" eb="368">
      <t>ドウニュウ</t>
    </rPh>
    <phoneticPr fontId="4"/>
  </si>
  <si>
    <t>　本県では、熊本北部流域下水道、球磨川上流流域下水道及び八代北部流域下水道の３つの流域下水道事業を行っている。令和2年度より地方公営企業法の一部適用を行い運営を行っている。
①経常収支比率：県と関係市町村との協定に基づき、収支の均衡を維持するため、負担金を調整してきたが、減価償却費が減少傾向にあり黒字基調となっている。今後も減価償却費は減少していく見込みであるが、令和６年度以降も燃料費高騰等の影響による支出増が見込まれるため、より効率的な経営に努める必要がある。
②累積欠損金比率：令和４年度の黒字により累積欠損金が解消。今後も黒字基調の見込みだが、物価上昇や突発修繕等による支出増も懸念されるため、それらのリスクに備えた経営を行う必要がある。
③流動比率：市町村からの負担金収入等により当該年度に必要な現金は確保しており100%を上回っている状態。今後も必要な資金の確保に努めていく。
④企業債残高対事業規模比率：過去5年間は大規模な建設改良事案がなく、建設改良に係る新規起債額が年償還額を下回っているため比率は低下傾向にあり、全国平均値及び類似団体平均値を下回る状況。
⑥汚水処理原価：汚水処理水量は増加傾向にあるが、汚水処理費も増加傾向であり、令和５年度の汚水処理原価は増加に転じた。類似団体平均値及び全国平均値も下回っているが、今後の人口減少等を見据え、更なる効率的な処理について検討が必要。
⑦施設利用率：処理区域の拡大見込みと、高度処理化を含む改築更新工事の実施を見据えた施設整備を実施した結果、利用率は上昇傾向にあり全国平均値及び類似団体平均値とほぼ同率である。
⑧水洗化率：人口減少等の影響により減少傾向にある。今後も100％を目指し引き続き接続率の向上を図る。</t>
    <rPh sb="144" eb="146">
      <t>ケイコウ</t>
    </rPh>
    <rPh sb="151" eb="153">
      <t>キチョウ</t>
    </rPh>
    <rPh sb="183" eb="185">
      <t>レイワ</t>
    </rPh>
    <rPh sb="243" eb="245">
      <t>レイワ</t>
    </rPh>
    <rPh sb="266" eb="270">
      <t>クロジキチョウ</t>
    </rPh>
    <rPh sb="527" eb="529">
      <t>レイワ</t>
    </rPh>
    <rPh sb="530" eb="532">
      <t>ネンド</t>
    </rPh>
    <rPh sb="540" eb="542">
      <t>ゾウカ</t>
    </rPh>
    <rPh sb="543" eb="544">
      <t>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</si>
</sst>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D70-475C-874E-B3B41A8F116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1.87</c:v>
                </c:pt>
                <c:pt idx="2">
                  <c:v>0.1</c:v>
                </c:pt>
                <c:pt idx="3">
                  <c:v>0.09</c:v>
                </c:pt>
                <c:pt idx="4">
                  <c:v>0.06</c:v>
                </c:pt>
              </c:numCache>
            </c:numRef>
          </c:val>
          <c:smooth val="0"/>
          <c:extLst>
            <c:ext xmlns:c16="http://schemas.microsoft.com/office/drawing/2014/chart" uri="{C3380CC4-5D6E-409C-BE32-E72D297353CC}">
              <c16:uniqueId val="{00000001-5D70-475C-874E-B3B41A8F116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62.71</c:v>
                </c:pt>
                <c:pt idx="2">
                  <c:v>66.849999999999994</c:v>
                </c:pt>
                <c:pt idx="3">
                  <c:v>67.099999999999994</c:v>
                </c:pt>
                <c:pt idx="4">
                  <c:v>68.08</c:v>
                </c:pt>
              </c:numCache>
            </c:numRef>
          </c:val>
          <c:extLst>
            <c:ext xmlns:c16="http://schemas.microsoft.com/office/drawing/2014/chart" uri="{C3380CC4-5D6E-409C-BE32-E72D297353CC}">
              <c16:uniqueId val="{00000000-0F61-467C-BF08-E89AC731D92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68.2</c:v>
                </c:pt>
                <c:pt idx="2">
                  <c:v>68.05</c:v>
                </c:pt>
                <c:pt idx="3">
                  <c:v>67.099999999999994</c:v>
                </c:pt>
                <c:pt idx="4">
                  <c:v>71.900000000000006</c:v>
                </c:pt>
              </c:numCache>
            </c:numRef>
          </c:val>
          <c:smooth val="0"/>
          <c:extLst>
            <c:ext xmlns:c16="http://schemas.microsoft.com/office/drawing/2014/chart" uri="{C3380CC4-5D6E-409C-BE32-E72D297353CC}">
              <c16:uniqueId val="{00000001-0F61-467C-BF08-E89AC731D92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93.59</c:v>
                </c:pt>
                <c:pt idx="2">
                  <c:v>91.85</c:v>
                </c:pt>
                <c:pt idx="3">
                  <c:v>91.71</c:v>
                </c:pt>
                <c:pt idx="4">
                  <c:v>91.96</c:v>
                </c:pt>
              </c:numCache>
            </c:numRef>
          </c:val>
          <c:extLst>
            <c:ext xmlns:c16="http://schemas.microsoft.com/office/drawing/2014/chart" uri="{C3380CC4-5D6E-409C-BE32-E72D297353CC}">
              <c16:uniqueId val="{00000000-026D-4934-92A4-55F8A6AD6DF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94.01</c:v>
                </c:pt>
                <c:pt idx="2">
                  <c:v>94.14</c:v>
                </c:pt>
                <c:pt idx="3">
                  <c:v>94.02</c:v>
                </c:pt>
                <c:pt idx="4">
                  <c:v>94.43</c:v>
                </c:pt>
              </c:numCache>
            </c:numRef>
          </c:val>
          <c:smooth val="0"/>
          <c:extLst>
            <c:ext xmlns:c16="http://schemas.microsoft.com/office/drawing/2014/chart" uri="{C3380CC4-5D6E-409C-BE32-E72D297353CC}">
              <c16:uniqueId val="{00000001-026D-4934-92A4-55F8A6AD6DF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99.18</c:v>
                </c:pt>
                <c:pt idx="2">
                  <c:v>100.66</c:v>
                </c:pt>
                <c:pt idx="3">
                  <c:v>106.08</c:v>
                </c:pt>
                <c:pt idx="4">
                  <c:v>104.92</c:v>
                </c:pt>
              </c:numCache>
            </c:numRef>
          </c:val>
          <c:extLst>
            <c:ext xmlns:c16="http://schemas.microsoft.com/office/drawing/2014/chart" uri="{C3380CC4-5D6E-409C-BE32-E72D297353CC}">
              <c16:uniqueId val="{00000000-5E5B-484B-9A02-193B19E3D66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101.63</c:v>
                </c:pt>
                <c:pt idx="2">
                  <c:v>100.14</c:v>
                </c:pt>
                <c:pt idx="3">
                  <c:v>99.22</c:v>
                </c:pt>
                <c:pt idx="4">
                  <c:v>100.31</c:v>
                </c:pt>
              </c:numCache>
            </c:numRef>
          </c:val>
          <c:smooth val="0"/>
          <c:extLst>
            <c:ext xmlns:c16="http://schemas.microsoft.com/office/drawing/2014/chart" uri="{C3380CC4-5D6E-409C-BE32-E72D297353CC}">
              <c16:uniqueId val="{00000001-5E5B-484B-9A02-193B19E3D66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7.16</c:v>
                </c:pt>
                <c:pt idx="2">
                  <c:v>12.37</c:v>
                </c:pt>
                <c:pt idx="3">
                  <c:v>17.29</c:v>
                </c:pt>
                <c:pt idx="4">
                  <c:v>21.49</c:v>
                </c:pt>
              </c:numCache>
            </c:numRef>
          </c:val>
          <c:extLst>
            <c:ext xmlns:c16="http://schemas.microsoft.com/office/drawing/2014/chart" uri="{C3380CC4-5D6E-409C-BE32-E72D297353CC}">
              <c16:uniqueId val="{00000000-7EDF-45AE-A45C-7D329F276EC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31.96</c:v>
                </c:pt>
                <c:pt idx="2">
                  <c:v>34.17</c:v>
                </c:pt>
                <c:pt idx="3">
                  <c:v>36.770000000000003</c:v>
                </c:pt>
                <c:pt idx="4">
                  <c:v>41.04</c:v>
                </c:pt>
              </c:numCache>
            </c:numRef>
          </c:val>
          <c:smooth val="0"/>
          <c:extLst>
            <c:ext xmlns:c16="http://schemas.microsoft.com/office/drawing/2014/chart" uri="{C3380CC4-5D6E-409C-BE32-E72D297353CC}">
              <c16:uniqueId val="{00000001-7EDF-45AE-A45C-7D329F276EC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6DB-46FD-AF4B-88AE5B2077E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0.93</c:v>
                </c:pt>
                <c:pt idx="2">
                  <c:v>1.04</c:v>
                </c:pt>
                <c:pt idx="3">
                  <c:v>1.26</c:v>
                </c:pt>
                <c:pt idx="4">
                  <c:v>1.64</c:v>
                </c:pt>
              </c:numCache>
            </c:numRef>
          </c:val>
          <c:smooth val="0"/>
          <c:extLst>
            <c:ext xmlns:c16="http://schemas.microsoft.com/office/drawing/2014/chart" uri="{C3380CC4-5D6E-409C-BE32-E72D297353CC}">
              <c16:uniqueId val="{00000001-66DB-46FD-AF4B-88AE5B2077E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2.91</c:v>
                </c:pt>
                <c:pt idx="2">
                  <c:v>1.52</c:v>
                </c:pt>
                <c:pt idx="3" formatCode="#,##0.00;&quot;△&quot;#,##0.00">
                  <c:v>0</c:v>
                </c:pt>
                <c:pt idx="4" formatCode="#,##0.00;&quot;△&quot;#,##0.00">
                  <c:v>0</c:v>
                </c:pt>
              </c:numCache>
            </c:numRef>
          </c:val>
          <c:extLst>
            <c:ext xmlns:c16="http://schemas.microsoft.com/office/drawing/2014/chart" uri="{C3380CC4-5D6E-409C-BE32-E72D297353CC}">
              <c16:uniqueId val="{00000000-F437-469A-90E2-775DC765E61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9.1</c:v>
                </c:pt>
                <c:pt idx="2">
                  <c:v>10.71</c:v>
                </c:pt>
                <c:pt idx="3">
                  <c:v>11.46</c:v>
                </c:pt>
                <c:pt idx="4">
                  <c:v>9.85</c:v>
                </c:pt>
              </c:numCache>
            </c:numRef>
          </c:val>
          <c:smooth val="0"/>
          <c:extLst>
            <c:ext xmlns:c16="http://schemas.microsoft.com/office/drawing/2014/chart" uri="{C3380CC4-5D6E-409C-BE32-E72D297353CC}">
              <c16:uniqueId val="{00000001-F437-469A-90E2-775DC765E61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137.63999999999999</c:v>
                </c:pt>
                <c:pt idx="2">
                  <c:v>97.19</c:v>
                </c:pt>
                <c:pt idx="3">
                  <c:v>122.54</c:v>
                </c:pt>
                <c:pt idx="4">
                  <c:v>146.52000000000001</c:v>
                </c:pt>
              </c:numCache>
            </c:numRef>
          </c:val>
          <c:extLst>
            <c:ext xmlns:c16="http://schemas.microsoft.com/office/drawing/2014/chart" uri="{C3380CC4-5D6E-409C-BE32-E72D297353CC}">
              <c16:uniqueId val="{00000000-9174-44B4-BCB4-5D2044659CB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101.14</c:v>
                </c:pt>
                <c:pt idx="2">
                  <c:v>104.74</c:v>
                </c:pt>
                <c:pt idx="3">
                  <c:v>104.74</c:v>
                </c:pt>
                <c:pt idx="4">
                  <c:v>104.66</c:v>
                </c:pt>
              </c:numCache>
            </c:numRef>
          </c:val>
          <c:smooth val="0"/>
          <c:extLst>
            <c:ext xmlns:c16="http://schemas.microsoft.com/office/drawing/2014/chart" uri="{C3380CC4-5D6E-409C-BE32-E72D297353CC}">
              <c16:uniqueId val="{00000001-9174-44B4-BCB4-5D2044659CB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203.79</c:v>
                </c:pt>
                <c:pt idx="2">
                  <c:v>219.04</c:v>
                </c:pt>
                <c:pt idx="3">
                  <c:v>204.55</c:v>
                </c:pt>
                <c:pt idx="4">
                  <c:v>192.87</c:v>
                </c:pt>
              </c:numCache>
            </c:numRef>
          </c:val>
          <c:extLst>
            <c:ext xmlns:c16="http://schemas.microsoft.com/office/drawing/2014/chart" uri="{C3380CC4-5D6E-409C-BE32-E72D297353CC}">
              <c16:uniqueId val="{00000000-1502-4B21-821E-7C23030BDFE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255.67</c:v>
                </c:pt>
                <c:pt idx="2">
                  <c:v>242.44</c:v>
                </c:pt>
                <c:pt idx="3">
                  <c:v>228.09</c:v>
                </c:pt>
                <c:pt idx="4">
                  <c:v>223.54</c:v>
                </c:pt>
              </c:numCache>
            </c:numRef>
          </c:val>
          <c:smooth val="0"/>
          <c:extLst>
            <c:ext xmlns:c16="http://schemas.microsoft.com/office/drawing/2014/chart" uri="{C3380CC4-5D6E-409C-BE32-E72D297353CC}">
              <c16:uniqueId val="{00000001-1502-4B21-821E-7C23030BDFE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4B2-44BE-A677-B7BF7AC1906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B4B2-44BE-A677-B7BF7AC1906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53.25</c:v>
                </c:pt>
                <c:pt idx="2">
                  <c:v>51.36</c:v>
                </c:pt>
                <c:pt idx="3">
                  <c:v>50.47</c:v>
                </c:pt>
                <c:pt idx="4">
                  <c:v>53.51</c:v>
                </c:pt>
              </c:numCache>
            </c:numRef>
          </c:val>
          <c:extLst>
            <c:ext xmlns:c16="http://schemas.microsoft.com/office/drawing/2014/chart" uri="{C3380CC4-5D6E-409C-BE32-E72D297353CC}">
              <c16:uniqueId val="{00000000-A154-41EB-8473-35BF9A689F5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50.67</c:v>
                </c:pt>
                <c:pt idx="2">
                  <c:v>48.7</c:v>
                </c:pt>
                <c:pt idx="3">
                  <c:v>52.53</c:v>
                </c:pt>
                <c:pt idx="4">
                  <c:v>52.75</c:v>
                </c:pt>
              </c:numCache>
            </c:numRef>
          </c:val>
          <c:smooth val="0"/>
          <c:extLst>
            <c:ext xmlns:c16="http://schemas.microsoft.com/office/drawing/2014/chart" uri="{C3380CC4-5D6E-409C-BE32-E72D297353CC}">
              <c16:uniqueId val="{00000001-A154-41EB-8473-35BF9A689F5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【225.90】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【52.93】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I10" sqref="I10:O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熊本県</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流域下水道</v>
      </c>
      <c r="Q8" s="34"/>
      <c r="R8" s="34"/>
      <c r="S8" s="34"/>
      <c r="T8" s="34"/>
      <c r="U8" s="34"/>
      <c r="V8" s="34"/>
      <c r="W8" s="34" t="str">
        <f>データ!L6</f>
        <v>E1</v>
      </c>
      <c r="X8" s="34"/>
      <c r="Y8" s="34"/>
      <c r="Z8" s="34"/>
      <c r="AA8" s="34"/>
      <c r="AB8" s="34"/>
      <c r="AC8" s="34"/>
      <c r="AD8" s="35" t="str">
        <f>データ!$M$6</f>
        <v>非設置</v>
      </c>
      <c r="AE8" s="35"/>
      <c r="AF8" s="35"/>
      <c r="AG8" s="35"/>
      <c r="AH8" s="35"/>
      <c r="AI8" s="35"/>
      <c r="AJ8" s="35"/>
      <c r="AK8" s="3"/>
      <c r="AL8" s="36">
        <f>データ!S6</f>
        <v>1728098</v>
      </c>
      <c r="AM8" s="36"/>
      <c r="AN8" s="36"/>
      <c r="AO8" s="36"/>
      <c r="AP8" s="36"/>
      <c r="AQ8" s="36"/>
      <c r="AR8" s="36"/>
      <c r="AS8" s="36"/>
      <c r="AT8" s="37">
        <f>データ!T6</f>
        <v>7409.18</v>
      </c>
      <c r="AU8" s="37"/>
      <c r="AV8" s="37"/>
      <c r="AW8" s="37"/>
      <c r="AX8" s="37"/>
      <c r="AY8" s="37"/>
      <c r="AZ8" s="37"/>
      <c r="BA8" s="37"/>
      <c r="BB8" s="37">
        <f>データ!U6</f>
        <v>233.24</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76.47</v>
      </c>
      <c r="J10" s="37"/>
      <c r="K10" s="37"/>
      <c r="L10" s="37"/>
      <c r="M10" s="37"/>
      <c r="N10" s="37"/>
      <c r="O10" s="37"/>
      <c r="P10" s="37">
        <f>データ!P6</f>
        <v>29.56</v>
      </c>
      <c r="Q10" s="37"/>
      <c r="R10" s="37"/>
      <c r="S10" s="37"/>
      <c r="T10" s="37"/>
      <c r="U10" s="37"/>
      <c r="V10" s="37"/>
      <c r="W10" s="37">
        <f>データ!Q6</f>
        <v>100</v>
      </c>
      <c r="X10" s="37"/>
      <c r="Y10" s="37"/>
      <c r="Z10" s="37"/>
      <c r="AA10" s="37"/>
      <c r="AB10" s="37"/>
      <c r="AC10" s="37"/>
      <c r="AD10" s="36">
        <f>データ!R6</f>
        <v>0</v>
      </c>
      <c r="AE10" s="36"/>
      <c r="AF10" s="36"/>
      <c r="AG10" s="36"/>
      <c r="AH10" s="36"/>
      <c r="AI10" s="36"/>
      <c r="AJ10" s="36"/>
      <c r="AK10" s="2"/>
      <c r="AL10" s="36">
        <f>データ!V6</f>
        <v>271898</v>
      </c>
      <c r="AM10" s="36"/>
      <c r="AN10" s="36"/>
      <c r="AO10" s="36"/>
      <c r="AP10" s="36"/>
      <c r="AQ10" s="36"/>
      <c r="AR10" s="36"/>
      <c r="AS10" s="36"/>
      <c r="AT10" s="37">
        <f>データ!W6</f>
        <v>68.569999999999993</v>
      </c>
      <c r="AU10" s="37"/>
      <c r="AV10" s="37"/>
      <c r="AW10" s="37"/>
      <c r="AX10" s="37"/>
      <c r="AY10" s="37"/>
      <c r="AZ10" s="37"/>
      <c r="BA10" s="37"/>
      <c r="BB10" s="37">
        <f>データ!X6</f>
        <v>3965.26</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112</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6" t="s">
        <v>113</v>
      </c>
      <c r="BM66" s="77"/>
      <c r="BN66" s="77"/>
      <c r="BO66" s="77"/>
      <c r="BP66" s="77"/>
      <c r="BQ66" s="77"/>
      <c r="BR66" s="77"/>
      <c r="BS66" s="77"/>
      <c r="BT66" s="77"/>
      <c r="BU66" s="77"/>
      <c r="BV66" s="77"/>
      <c r="BW66" s="77"/>
      <c r="BX66" s="77"/>
      <c r="BY66" s="77"/>
      <c r="BZ66" s="7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6"/>
      <c r="BM67" s="77"/>
      <c r="BN67" s="77"/>
      <c r="BO67" s="77"/>
      <c r="BP67" s="77"/>
      <c r="BQ67" s="77"/>
      <c r="BR67" s="77"/>
      <c r="BS67" s="77"/>
      <c r="BT67" s="77"/>
      <c r="BU67" s="77"/>
      <c r="BV67" s="77"/>
      <c r="BW67" s="77"/>
      <c r="BX67" s="77"/>
      <c r="BY67" s="77"/>
      <c r="BZ67" s="7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6"/>
      <c r="BM68" s="77"/>
      <c r="BN68" s="77"/>
      <c r="BO68" s="77"/>
      <c r="BP68" s="77"/>
      <c r="BQ68" s="77"/>
      <c r="BR68" s="77"/>
      <c r="BS68" s="77"/>
      <c r="BT68" s="77"/>
      <c r="BU68" s="77"/>
      <c r="BV68" s="77"/>
      <c r="BW68" s="77"/>
      <c r="BX68" s="77"/>
      <c r="BY68" s="77"/>
      <c r="BZ68" s="7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6"/>
      <c r="BM69" s="77"/>
      <c r="BN69" s="77"/>
      <c r="BO69" s="77"/>
      <c r="BP69" s="77"/>
      <c r="BQ69" s="77"/>
      <c r="BR69" s="77"/>
      <c r="BS69" s="77"/>
      <c r="BT69" s="77"/>
      <c r="BU69" s="77"/>
      <c r="BV69" s="77"/>
      <c r="BW69" s="77"/>
      <c r="BX69" s="77"/>
      <c r="BY69" s="77"/>
      <c r="BZ69" s="7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6"/>
      <c r="BM70" s="77"/>
      <c r="BN70" s="77"/>
      <c r="BO70" s="77"/>
      <c r="BP70" s="77"/>
      <c r="BQ70" s="77"/>
      <c r="BR70" s="77"/>
      <c r="BS70" s="77"/>
      <c r="BT70" s="77"/>
      <c r="BU70" s="77"/>
      <c r="BV70" s="77"/>
      <c r="BW70" s="77"/>
      <c r="BX70" s="77"/>
      <c r="BY70" s="77"/>
      <c r="BZ70" s="7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6"/>
      <c r="BM71" s="77"/>
      <c r="BN71" s="77"/>
      <c r="BO71" s="77"/>
      <c r="BP71" s="77"/>
      <c r="BQ71" s="77"/>
      <c r="BR71" s="77"/>
      <c r="BS71" s="77"/>
      <c r="BT71" s="77"/>
      <c r="BU71" s="77"/>
      <c r="BV71" s="77"/>
      <c r="BW71" s="77"/>
      <c r="BX71" s="77"/>
      <c r="BY71" s="77"/>
      <c r="BZ71" s="7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6"/>
      <c r="BM72" s="77"/>
      <c r="BN72" s="77"/>
      <c r="BO72" s="77"/>
      <c r="BP72" s="77"/>
      <c r="BQ72" s="77"/>
      <c r="BR72" s="77"/>
      <c r="BS72" s="77"/>
      <c r="BT72" s="77"/>
      <c r="BU72" s="77"/>
      <c r="BV72" s="77"/>
      <c r="BW72" s="77"/>
      <c r="BX72" s="77"/>
      <c r="BY72" s="77"/>
      <c r="BZ72" s="7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6"/>
      <c r="BM73" s="77"/>
      <c r="BN73" s="77"/>
      <c r="BO73" s="77"/>
      <c r="BP73" s="77"/>
      <c r="BQ73" s="77"/>
      <c r="BR73" s="77"/>
      <c r="BS73" s="77"/>
      <c r="BT73" s="77"/>
      <c r="BU73" s="77"/>
      <c r="BV73" s="77"/>
      <c r="BW73" s="77"/>
      <c r="BX73" s="77"/>
      <c r="BY73" s="77"/>
      <c r="BZ73" s="7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6"/>
      <c r="BM74" s="77"/>
      <c r="BN74" s="77"/>
      <c r="BO74" s="77"/>
      <c r="BP74" s="77"/>
      <c r="BQ74" s="77"/>
      <c r="BR74" s="77"/>
      <c r="BS74" s="77"/>
      <c r="BT74" s="77"/>
      <c r="BU74" s="77"/>
      <c r="BV74" s="77"/>
      <c r="BW74" s="77"/>
      <c r="BX74" s="77"/>
      <c r="BY74" s="77"/>
      <c r="BZ74" s="7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6"/>
      <c r="BM75" s="77"/>
      <c r="BN75" s="77"/>
      <c r="BO75" s="77"/>
      <c r="BP75" s="77"/>
      <c r="BQ75" s="77"/>
      <c r="BR75" s="77"/>
      <c r="BS75" s="77"/>
      <c r="BT75" s="77"/>
      <c r="BU75" s="77"/>
      <c r="BV75" s="77"/>
      <c r="BW75" s="77"/>
      <c r="BX75" s="77"/>
      <c r="BY75" s="77"/>
      <c r="BZ75" s="7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6"/>
      <c r="BM76" s="77"/>
      <c r="BN76" s="77"/>
      <c r="BO76" s="77"/>
      <c r="BP76" s="77"/>
      <c r="BQ76" s="77"/>
      <c r="BR76" s="77"/>
      <c r="BS76" s="77"/>
      <c r="BT76" s="77"/>
      <c r="BU76" s="77"/>
      <c r="BV76" s="77"/>
      <c r="BW76" s="77"/>
      <c r="BX76" s="77"/>
      <c r="BY76" s="77"/>
      <c r="BZ76" s="7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6"/>
      <c r="BM77" s="77"/>
      <c r="BN77" s="77"/>
      <c r="BO77" s="77"/>
      <c r="BP77" s="77"/>
      <c r="BQ77" s="77"/>
      <c r="BR77" s="77"/>
      <c r="BS77" s="77"/>
      <c r="BT77" s="77"/>
      <c r="BU77" s="77"/>
      <c r="BV77" s="77"/>
      <c r="BW77" s="77"/>
      <c r="BX77" s="77"/>
      <c r="BY77" s="77"/>
      <c r="BZ77" s="7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6"/>
      <c r="BM78" s="77"/>
      <c r="BN78" s="77"/>
      <c r="BO78" s="77"/>
      <c r="BP78" s="77"/>
      <c r="BQ78" s="77"/>
      <c r="BR78" s="77"/>
      <c r="BS78" s="77"/>
      <c r="BT78" s="77"/>
      <c r="BU78" s="77"/>
      <c r="BV78" s="77"/>
      <c r="BW78" s="77"/>
      <c r="BX78" s="77"/>
      <c r="BY78" s="77"/>
      <c r="BZ78" s="7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6"/>
      <c r="BM79" s="77"/>
      <c r="BN79" s="77"/>
      <c r="BO79" s="77"/>
      <c r="BP79" s="77"/>
      <c r="BQ79" s="77"/>
      <c r="BR79" s="77"/>
      <c r="BS79" s="77"/>
      <c r="BT79" s="77"/>
      <c r="BU79" s="77"/>
      <c r="BV79" s="77"/>
      <c r="BW79" s="77"/>
      <c r="BX79" s="77"/>
      <c r="BY79" s="77"/>
      <c r="BZ79" s="7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6"/>
      <c r="BM80" s="77"/>
      <c r="BN80" s="77"/>
      <c r="BO80" s="77"/>
      <c r="BP80" s="77"/>
      <c r="BQ80" s="77"/>
      <c r="BR80" s="77"/>
      <c r="BS80" s="77"/>
      <c r="BT80" s="77"/>
      <c r="BU80" s="77"/>
      <c r="BV80" s="77"/>
      <c r="BW80" s="77"/>
      <c r="BX80" s="77"/>
      <c r="BY80" s="77"/>
      <c r="BZ80" s="7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6"/>
      <c r="BM81" s="77"/>
      <c r="BN81" s="77"/>
      <c r="BO81" s="77"/>
      <c r="BP81" s="77"/>
      <c r="BQ81" s="77"/>
      <c r="BR81" s="77"/>
      <c r="BS81" s="77"/>
      <c r="BT81" s="77"/>
      <c r="BU81" s="77"/>
      <c r="BV81" s="77"/>
      <c r="BW81" s="77"/>
      <c r="BX81" s="77"/>
      <c r="BY81" s="77"/>
      <c r="BZ81" s="7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9"/>
      <c r="BM82" s="80"/>
      <c r="BN82" s="80"/>
      <c r="BO82" s="80"/>
      <c r="BP82" s="80"/>
      <c r="BQ82" s="80"/>
      <c r="BR82" s="80"/>
      <c r="BS82" s="80"/>
      <c r="BT82" s="80"/>
      <c r="BU82" s="80"/>
      <c r="BV82" s="80"/>
      <c r="BW82" s="80"/>
      <c r="BX82" s="80"/>
      <c r="BY82" s="80"/>
      <c r="BZ82" s="81"/>
    </row>
    <row r="83" spans="1:78" x14ac:dyDescent="0.15">
      <c r="C83" s="82" t="s">
        <v>30</v>
      </c>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【100.34】</v>
      </c>
      <c r="F85" s="12" t="str">
        <f>データ!AT6</f>
        <v>【9.79】</v>
      </c>
      <c r="G85" s="12" t="str">
        <f>データ!BE6</f>
        <v>【104.39】</v>
      </c>
      <c r="H85" s="12" t="str">
        <f>データ!BP6</f>
        <v>【225.90】</v>
      </c>
      <c r="I85" s="12" t="str">
        <f>データ!CA6</f>
        <v>【0.00】</v>
      </c>
      <c r="J85" s="12" t="str">
        <f>データ!CL6</f>
        <v>【52.93】</v>
      </c>
      <c r="K85" s="12" t="str">
        <f>データ!CW6</f>
        <v>【71.88】</v>
      </c>
      <c r="L85" s="12" t="str">
        <f>データ!DH6</f>
        <v>【94.36】</v>
      </c>
      <c r="M85" s="12" t="str">
        <f>データ!DS6</f>
        <v>【40.81】</v>
      </c>
      <c r="N85" s="12" t="str">
        <f>データ!ED6</f>
        <v>【1.62】</v>
      </c>
      <c r="O85" s="12" t="str">
        <f>データ!EO6</f>
        <v>【0.06】</v>
      </c>
    </row>
  </sheetData>
  <sheetProtection algorithmName="SHA-512" hashValue="XSTMMhpCoo4aKAFP57TEV398v0VrnkEwQLBW6CQrFrIP2CZLp9PXQ7QaDjCXlcM4t0ScuP9thOUuNXbGYDjZ6A==" saltValue="04wji7ysakJ9H9MbddJLK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4" t="s">
        <v>52</v>
      </c>
      <c r="I3" s="85"/>
      <c r="J3" s="85"/>
      <c r="K3" s="85"/>
      <c r="L3" s="85"/>
      <c r="M3" s="85"/>
      <c r="N3" s="85"/>
      <c r="O3" s="85"/>
      <c r="P3" s="85"/>
      <c r="Q3" s="85"/>
      <c r="R3" s="85"/>
      <c r="S3" s="85"/>
      <c r="T3" s="85"/>
      <c r="U3" s="85"/>
      <c r="V3" s="85"/>
      <c r="W3" s="85"/>
      <c r="X3" s="86"/>
      <c r="Y3" s="90"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54</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14" t="s">
        <v>55</v>
      </c>
      <c r="B4" s="16"/>
      <c r="C4" s="16"/>
      <c r="D4" s="16"/>
      <c r="E4" s="16"/>
      <c r="F4" s="16"/>
      <c r="G4" s="16"/>
      <c r="H4" s="87"/>
      <c r="I4" s="88"/>
      <c r="J4" s="88"/>
      <c r="K4" s="88"/>
      <c r="L4" s="88"/>
      <c r="M4" s="88"/>
      <c r="N4" s="88"/>
      <c r="O4" s="88"/>
      <c r="P4" s="88"/>
      <c r="Q4" s="88"/>
      <c r="R4" s="88"/>
      <c r="S4" s="88"/>
      <c r="T4" s="88"/>
      <c r="U4" s="88"/>
      <c r="V4" s="88"/>
      <c r="W4" s="88"/>
      <c r="X4" s="89"/>
      <c r="Y4" s="83" t="s">
        <v>56</v>
      </c>
      <c r="Z4" s="83"/>
      <c r="AA4" s="83"/>
      <c r="AB4" s="83"/>
      <c r="AC4" s="83"/>
      <c r="AD4" s="83"/>
      <c r="AE4" s="83"/>
      <c r="AF4" s="83"/>
      <c r="AG4" s="83"/>
      <c r="AH4" s="83"/>
      <c r="AI4" s="83"/>
      <c r="AJ4" s="83" t="s">
        <v>57</v>
      </c>
      <c r="AK4" s="83"/>
      <c r="AL4" s="83"/>
      <c r="AM4" s="83"/>
      <c r="AN4" s="83"/>
      <c r="AO4" s="83"/>
      <c r="AP4" s="83"/>
      <c r="AQ4" s="83"/>
      <c r="AR4" s="83"/>
      <c r="AS4" s="83"/>
      <c r="AT4" s="83"/>
      <c r="AU4" s="83" t="s">
        <v>58</v>
      </c>
      <c r="AV4" s="83"/>
      <c r="AW4" s="83"/>
      <c r="AX4" s="83"/>
      <c r="AY4" s="83"/>
      <c r="AZ4" s="83"/>
      <c r="BA4" s="83"/>
      <c r="BB4" s="83"/>
      <c r="BC4" s="83"/>
      <c r="BD4" s="83"/>
      <c r="BE4" s="83"/>
      <c r="BF4" s="83" t="s">
        <v>59</v>
      </c>
      <c r="BG4" s="83"/>
      <c r="BH4" s="83"/>
      <c r="BI4" s="83"/>
      <c r="BJ4" s="83"/>
      <c r="BK4" s="83"/>
      <c r="BL4" s="83"/>
      <c r="BM4" s="83"/>
      <c r="BN4" s="83"/>
      <c r="BO4" s="83"/>
      <c r="BP4" s="83"/>
      <c r="BQ4" s="83" t="s">
        <v>60</v>
      </c>
      <c r="BR4" s="83"/>
      <c r="BS4" s="83"/>
      <c r="BT4" s="83"/>
      <c r="BU4" s="83"/>
      <c r="BV4" s="83"/>
      <c r="BW4" s="83"/>
      <c r="BX4" s="83"/>
      <c r="BY4" s="83"/>
      <c r="BZ4" s="83"/>
      <c r="CA4" s="83"/>
      <c r="CB4" s="83" t="s">
        <v>61</v>
      </c>
      <c r="CC4" s="83"/>
      <c r="CD4" s="83"/>
      <c r="CE4" s="83"/>
      <c r="CF4" s="83"/>
      <c r="CG4" s="83"/>
      <c r="CH4" s="83"/>
      <c r="CI4" s="83"/>
      <c r="CJ4" s="83"/>
      <c r="CK4" s="83"/>
      <c r="CL4" s="83"/>
      <c r="CM4" s="83" t="s">
        <v>62</v>
      </c>
      <c r="CN4" s="83"/>
      <c r="CO4" s="83"/>
      <c r="CP4" s="83"/>
      <c r="CQ4" s="83"/>
      <c r="CR4" s="83"/>
      <c r="CS4" s="83"/>
      <c r="CT4" s="83"/>
      <c r="CU4" s="83"/>
      <c r="CV4" s="83"/>
      <c r="CW4" s="83"/>
      <c r="CX4" s="83" t="s">
        <v>63</v>
      </c>
      <c r="CY4" s="83"/>
      <c r="CZ4" s="83"/>
      <c r="DA4" s="83"/>
      <c r="DB4" s="83"/>
      <c r="DC4" s="83"/>
      <c r="DD4" s="83"/>
      <c r="DE4" s="83"/>
      <c r="DF4" s="83"/>
      <c r="DG4" s="83"/>
      <c r="DH4" s="83"/>
      <c r="DI4" s="83" t="s">
        <v>64</v>
      </c>
      <c r="DJ4" s="83"/>
      <c r="DK4" s="83"/>
      <c r="DL4" s="83"/>
      <c r="DM4" s="83"/>
      <c r="DN4" s="83"/>
      <c r="DO4" s="83"/>
      <c r="DP4" s="83"/>
      <c r="DQ4" s="83"/>
      <c r="DR4" s="83"/>
      <c r="DS4" s="83"/>
      <c r="DT4" s="83" t="s">
        <v>65</v>
      </c>
      <c r="DU4" s="83"/>
      <c r="DV4" s="83"/>
      <c r="DW4" s="83"/>
      <c r="DX4" s="83"/>
      <c r="DY4" s="83"/>
      <c r="DZ4" s="83"/>
      <c r="EA4" s="83"/>
      <c r="EB4" s="83"/>
      <c r="EC4" s="83"/>
      <c r="ED4" s="83"/>
      <c r="EE4" s="83" t="s">
        <v>66</v>
      </c>
      <c r="EF4" s="83"/>
      <c r="EG4" s="83"/>
      <c r="EH4" s="83"/>
      <c r="EI4" s="83"/>
      <c r="EJ4" s="83"/>
      <c r="EK4" s="83"/>
      <c r="EL4" s="83"/>
      <c r="EM4" s="83"/>
      <c r="EN4" s="83"/>
      <c r="EO4" s="8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430005</v>
      </c>
      <c r="D6" s="19">
        <f t="shared" si="3"/>
        <v>46</v>
      </c>
      <c r="E6" s="19">
        <f t="shared" si="3"/>
        <v>17</v>
      </c>
      <c r="F6" s="19">
        <f t="shared" si="3"/>
        <v>3</v>
      </c>
      <c r="G6" s="19">
        <f t="shared" si="3"/>
        <v>0</v>
      </c>
      <c r="H6" s="19" t="str">
        <f t="shared" si="3"/>
        <v>熊本県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76.47</v>
      </c>
      <c r="P6" s="20">
        <f t="shared" si="3"/>
        <v>29.56</v>
      </c>
      <c r="Q6" s="20">
        <f t="shared" si="3"/>
        <v>100</v>
      </c>
      <c r="R6" s="20">
        <f t="shared" si="3"/>
        <v>0</v>
      </c>
      <c r="S6" s="20">
        <f t="shared" si="3"/>
        <v>1728098</v>
      </c>
      <c r="T6" s="20">
        <f t="shared" si="3"/>
        <v>7409.18</v>
      </c>
      <c r="U6" s="20">
        <f t="shared" si="3"/>
        <v>233.24</v>
      </c>
      <c r="V6" s="20">
        <f t="shared" si="3"/>
        <v>271898</v>
      </c>
      <c r="W6" s="20">
        <f t="shared" si="3"/>
        <v>68.569999999999993</v>
      </c>
      <c r="X6" s="20">
        <f t="shared" si="3"/>
        <v>3965.26</v>
      </c>
      <c r="Y6" s="21" t="str">
        <f>IF(Y7="",NA(),Y7)</f>
        <v>-</v>
      </c>
      <c r="Z6" s="21">
        <f t="shared" ref="Z6:AH6" si="4">IF(Z7="",NA(),Z7)</f>
        <v>99.18</v>
      </c>
      <c r="AA6" s="21">
        <f t="shared" si="4"/>
        <v>100.66</v>
      </c>
      <c r="AB6" s="21">
        <f t="shared" si="4"/>
        <v>106.08</v>
      </c>
      <c r="AC6" s="21">
        <f t="shared" si="4"/>
        <v>104.92</v>
      </c>
      <c r="AD6" s="21" t="str">
        <f t="shared" si="4"/>
        <v>-</v>
      </c>
      <c r="AE6" s="21">
        <f t="shared" si="4"/>
        <v>101.63</v>
      </c>
      <c r="AF6" s="21">
        <f t="shared" si="4"/>
        <v>100.14</v>
      </c>
      <c r="AG6" s="21">
        <f t="shared" si="4"/>
        <v>99.22</v>
      </c>
      <c r="AH6" s="21">
        <f t="shared" si="4"/>
        <v>100.31</v>
      </c>
      <c r="AI6" s="20" t="str">
        <f>IF(AI7="","",IF(AI7="-","【-】","【"&amp;SUBSTITUTE(TEXT(AI7,"#,##0.00"),"-","△")&amp;"】"))</f>
        <v>【100.34】</v>
      </c>
      <c r="AJ6" s="21" t="str">
        <f>IF(AJ7="",NA(),AJ7)</f>
        <v>-</v>
      </c>
      <c r="AK6" s="21">
        <f t="shared" ref="AK6:AS6" si="5">IF(AK7="",NA(),AK7)</f>
        <v>2.91</v>
      </c>
      <c r="AL6" s="21">
        <f t="shared" si="5"/>
        <v>1.52</v>
      </c>
      <c r="AM6" s="20">
        <f t="shared" si="5"/>
        <v>0</v>
      </c>
      <c r="AN6" s="20">
        <f t="shared" si="5"/>
        <v>0</v>
      </c>
      <c r="AO6" s="21" t="str">
        <f t="shared" si="5"/>
        <v>-</v>
      </c>
      <c r="AP6" s="21">
        <f t="shared" si="5"/>
        <v>9.1</v>
      </c>
      <c r="AQ6" s="21">
        <f t="shared" si="5"/>
        <v>10.71</v>
      </c>
      <c r="AR6" s="21">
        <f t="shared" si="5"/>
        <v>11.46</v>
      </c>
      <c r="AS6" s="21">
        <f t="shared" si="5"/>
        <v>9.85</v>
      </c>
      <c r="AT6" s="20" t="str">
        <f>IF(AT7="","",IF(AT7="-","【-】","【"&amp;SUBSTITUTE(TEXT(AT7,"#,##0.00"),"-","△")&amp;"】"))</f>
        <v>【9.79】</v>
      </c>
      <c r="AU6" s="21" t="str">
        <f>IF(AU7="",NA(),AU7)</f>
        <v>-</v>
      </c>
      <c r="AV6" s="21">
        <f t="shared" ref="AV6:BD6" si="6">IF(AV7="",NA(),AV7)</f>
        <v>137.63999999999999</v>
      </c>
      <c r="AW6" s="21">
        <f t="shared" si="6"/>
        <v>97.19</v>
      </c>
      <c r="AX6" s="21">
        <f t="shared" si="6"/>
        <v>122.54</v>
      </c>
      <c r="AY6" s="21">
        <f t="shared" si="6"/>
        <v>146.52000000000001</v>
      </c>
      <c r="AZ6" s="21" t="str">
        <f t="shared" si="6"/>
        <v>-</v>
      </c>
      <c r="BA6" s="21">
        <f t="shared" si="6"/>
        <v>101.14</v>
      </c>
      <c r="BB6" s="21">
        <f t="shared" si="6"/>
        <v>104.74</v>
      </c>
      <c r="BC6" s="21">
        <f t="shared" si="6"/>
        <v>104.74</v>
      </c>
      <c r="BD6" s="21">
        <f t="shared" si="6"/>
        <v>104.66</v>
      </c>
      <c r="BE6" s="20" t="str">
        <f>IF(BE7="","",IF(BE7="-","【-】","【"&amp;SUBSTITUTE(TEXT(BE7,"#,##0.00"),"-","△")&amp;"】"))</f>
        <v>【104.39】</v>
      </c>
      <c r="BF6" s="21" t="str">
        <f>IF(BF7="",NA(),BF7)</f>
        <v>-</v>
      </c>
      <c r="BG6" s="21">
        <f t="shared" ref="BG6:BO6" si="7">IF(BG7="",NA(),BG7)</f>
        <v>203.79</v>
      </c>
      <c r="BH6" s="21">
        <f t="shared" si="7"/>
        <v>219.04</v>
      </c>
      <c r="BI6" s="21">
        <f t="shared" si="7"/>
        <v>204.55</v>
      </c>
      <c r="BJ6" s="21">
        <f t="shared" si="7"/>
        <v>192.87</v>
      </c>
      <c r="BK6" s="21" t="str">
        <f t="shared" si="7"/>
        <v>-</v>
      </c>
      <c r="BL6" s="21">
        <f t="shared" si="7"/>
        <v>255.67</v>
      </c>
      <c r="BM6" s="21">
        <f t="shared" si="7"/>
        <v>242.44</v>
      </c>
      <c r="BN6" s="21">
        <f t="shared" si="7"/>
        <v>228.09</v>
      </c>
      <c r="BO6" s="21">
        <f t="shared" si="7"/>
        <v>223.54</v>
      </c>
      <c r="BP6" s="20" t="str">
        <f>IF(BP7="","",IF(BP7="-","【-】","【"&amp;SUBSTITUTE(TEXT(BP7,"#,##0.00"),"-","△")&amp;"】"))</f>
        <v>【225.90】</v>
      </c>
      <c r="BQ6" s="21" t="str">
        <f>IF(BQ7="",NA(),BQ7)</f>
        <v>-</v>
      </c>
      <c r="BR6" s="20">
        <f t="shared" ref="BR6:BZ6" si="8">IF(BR7="",NA(),BR7)</f>
        <v>0</v>
      </c>
      <c r="BS6" s="20">
        <f t="shared" si="8"/>
        <v>0</v>
      </c>
      <c r="BT6" s="20">
        <f t="shared" si="8"/>
        <v>0</v>
      </c>
      <c r="BU6" s="20">
        <f t="shared" si="8"/>
        <v>0</v>
      </c>
      <c r="BV6" s="21" t="str">
        <f t="shared" si="8"/>
        <v>-</v>
      </c>
      <c r="BW6" s="20">
        <f t="shared" si="8"/>
        <v>0</v>
      </c>
      <c r="BX6" s="20">
        <f t="shared" si="8"/>
        <v>0</v>
      </c>
      <c r="BY6" s="20">
        <f t="shared" si="8"/>
        <v>0</v>
      </c>
      <c r="BZ6" s="20">
        <f t="shared" si="8"/>
        <v>0</v>
      </c>
      <c r="CA6" s="20" t="str">
        <f>IF(CA7="","",IF(CA7="-","【-】","【"&amp;SUBSTITUTE(TEXT(CA7,"#,##0.00"),"-","△")&amp;"】"))</f>
        <v>【0.00】</v>
      </c>
      <c r="CB6" s="21" t="str">
        <f>IF(CB7="",NA(),CB7)</f>
        <v>-</v>
      </c>
      <c r="CC6" s="21">
        <f t="shared" ref="CC6:CK6" si="9">IF(CC7="",NA(),CC7)</f>
        <v>53.25</v>
      </c>
      <c r="CD6" s="21">
        <f t="shared" si="9"/>
        <v>51.36</v>
      </c>
      <c r="CE6" s="21">
        <f t="shared" si="9"/>
        <v>50.47</v>
      </c>
      <c r="CF6" s="21">
        <f t="shared" si="9"/>
        <v>53.51</v>
      </c>
      <c r="CG6" s="21" t="str">
        <f t="shared" si="9"/>
        <v>-</v>
      </c>
      <c r="CH6" s="21">
        <f t="shared" si="9"/>
        <v>50.67</v>
      </c>
      <c r="CI6" s="21">
        <f t="shared" si="9"/>
        <v>48.7</v>
      </c>
      <c r="CJ6" s="21">
        <f t="shared" si="9"/>
        <v>52.53</v>
      </c>
      <c r="CK6" s="21">
        <f t="shared" si="9"/>
        <v>52.75</v>
      </c>
      <c r="CL6" s="20" t="str">
        <f>IF(CL7="","",IF(CL7="-","【-】","【"&amp;SUBSTITUTE(TEXT(CL7,"#,##0.00"),"-","△")&amp;"】"))</f>
        <v>【52.93】</v>
      </c>
      <c r="CM6" s="21" t="str">
        <f>IF(CM7="",NA(),CM7)</f>
        <v>-</v>
      </c>
      <c r="CN6" s="21">
        <f t="shared" ref="CN6:CV6" si="10">IF(CN7="",NA(),CN7)</f>
        <v>62.71</v>
      </c>
      <c r="CO6" s="21">
        <f t="shared" si="10"/>
        <v>66.849999999999994</v>
      </c>
      <c r="CP6" s="21">
        <f t="shared" si="10"/>
        <v>67.099999999999994</v>
      </c>
      <c r="CQ6" s="21">
        <f t="shared" si="10"/>
        <v>68.08</v>
      </c>
      <c r="CR6" s="21" t="str">
        <f t="shared" si="10"/>
        <v>-</v>
      </c>
      <c r="CS6" s="21">
        <f t="shared" si="10"/>
        <v>68.2</v>
      </c>
      <c r="CT6" s="21">
        <f t="shared" si="10"/>
        <v>68.05</v>
      </c>
      <c r="CU6" s="21">
        <f t="shared" si="10"/>
        <v>67.099999999999994</v>
      </c>
      <c r="CV6" s="21">
        <f t="shared" si="10"/>
        <v>71.900000000000006</v>
      </c>
      <c r="CW6" s="20" t="str">
        <f>IF(CW7="","",IF(CW7="-","【-】","【"&amp;SUBSTITUTE(TEXT(CW7,"#,##0.00"),"-","△")&amp;"】"))</f>
        <v>【71.88】</v>
      </c>
      <c r="CX6" s="21" t="str">
        <f>IF(CX7="",NA(),CX7)</f>
        <v>-</v>
      </c>
      <c r="CY6" s="21">
        <f t="shared" ref="CY6:DG6" si="11">IF(CY7="",NA(),CY7)</f>
        <v>93.59</v>
      </c>
      <c r="CZ6" s="21">
        <f t="shared" si="11"/>
        <v>91.85</v>
      </c>
      <c r="DA6" s="21">
        <f t="shared" si="11"/>
        <v>91.71</v>
      </c>
      <c r="DB6" s="21">
        <f t="shared" si="11"/>
        <v>91.96</v>
      </c>
      <c r="DC6" s="21" t="str">
        <f t="shared" si="11"/>
        <v>-</v>
      </c>
      <c r="DD6" s="21">
        <f t="shared" si="11"/>
        <v>94.01</v>
      </c>
      <c r="DE6" s="21">
        <f t="shared" si="11"/>
        <v>94.14</v>
      </c>
      <c r="DF6" s="21">
        <f t="shared" si="11"/>
        <v>94.02</v>
      </c>
      <c r="DG6" s="21">
        <f t="shared" si="11"/>
        <v>94.43</v>
      </c>
      <c r="DH6" s="20" t="str">
        <f>IF(DH7="","",IF(DH7="-","【-】","【"&amp;SUBSTITUTE(TEXT(DH7,"#,##0.00"),"-","△")&amp;"】"))</f>
        <v>【94.36】</v>
      </c>
      <c r="DI6" s="21" t="str">
        <f>IF(DI7="",NA(),DI7)</f>
        <v>-</v>
      </c>
      <c r="DJ6" s="21">
        <f t="shared" ref="DJ6:DR6" si="12">IF(DJ7="",NA(),DJ7)</f>
        <v>7.16</v>
      </c>
      <c r="DK6" s="21">
        <f t="shared" si="12"/>
        <v>12.37</v>
      </c>
      <c r="DL6" s="21">
        <f t="shared" si="12"/>
        <v>17.29</v>
      </c>
      <c r="DM6" s="21">
        <f t="shared" si="12"/>
        <v>21.49</v>
      </c>
      <c r="DN6" s="21" t="str">
        <f t="shared" si="12"/>
        <v>-</v>
      </c>
      <c r="DO6" s="21">
        <f t="shared" si="12"/>
        <v>31.96</v>
      </c>
      <c r="DP6" s="21">
        <f t="shared" si="12"/>
        <v>34.17</v>
      </c>
      <c r="DQ6" s="21">
        <f t="shared" si="12"/>
        <v>36.770000000000003</v>
      </c>
      <c r="DR6" s="21">
        <f t="shared" si="12"/>
        <v>41.04</v>
      </c>
      <c r="DS6" s="20" t="str">
        <f>IF(DS7="","",IF(DS7="-","【-】","【"&amp;SUBSTITUTE(TEXT(DS7,"#,##0.00"),"-","△")&amp;"】"))</f>
        <v>【40.81】</v>
      </c>
      <c r="DT6" s="21" t="str">
        <f>IF(DT7="",NA(),DT7)</f>
        <v>-</v>
      </c>
      <c r="DU6" s="20">
        <f t="shared" ref="DU6:EC6" si="13">IF(DU7="",NA(),DU7)</f>
        <v>0</v>
      </c>
      <c r="DV6" s="20">
        <f t="shared" si="13"/>
        <v>0</v>
      </c>
      <c r="DW6" s="20">
        <f t="shared" si="13"/>
        <v>0</v>
      </c>
      <c r="DX6" s="20">
        <f t="shared" si="13"/>
        <v>0</v>
      </c>
      <c r="DY6" s="21" t="str">
        <f t="shared" si="13"/>
        <v>-</v>
      </c>
      <c r="DZ6" s="21">
        <f t="shared" si="13"/>
        <v>0.93</v>
      </c>
      <c r="EA6" s="21">
        <f t="shared" si="13"/>
        <v>1.04</v>
      </c>
      <c r="EB6" s="21">
        <f t="shared" si="13"/>
        <v>1.26</v>
      </c>
      <c r="EC6" s="21">
        <f t="shared" si="13"/>
        <v>1.64</v>
      </c>
      <c r="ED6" s="20" t="str">
        <f>IF(ED7="","",IF(ED7="-","【-】","【"&amp;SUBSTITUTE(TEXT(ED7,"#,##0.00"),"-","△")&amp;"】"))</f>
        <v>【1.62】</v>
      </c>
      <c r="EE6" s="21" t="str">
        <f>IF(EE7="",NA(),EE7)</f>
        <v>-</v>
      </c>
      <c r="EF6" s="20">
        <f t="shared" ref="EF6:EN6" si="14">IF(EF7="",NA(),EF7)</f>
        <v>0</v>
      </c>
      <c r="EG6" s="20">
        <f t="shared" si="14"/>
        <v>0</v>
      </c>
      <c r="EH6" s="20">
        <f t="shared" si="14"/>
        <v>0</v>
      </c>
      <c r="EI6" s="20">
        <f t="shared" si="14"/>
        <v>0</v>
      </c>
      <c r="EJ6" s="21" t="str">
        <f t="shared" si="14"/>
        <v>-</v>
      </c>
      <c r="EK6" s="21">
        <f t="shared" si="14"/>
        <v>1.87</v>
      </c>
      <c r="EL6" s="21">
        <f t="shared" si="14"/>
        <v>0.1</v>
      </c>
      <c r="EM6" s="21">
        <f t="shared" si="14"/>
        <v>0.09</v>
      </c>
      <c r="EN6" s="21">
        <f t="shared" si="14"/>
        <v>0.06</v>
      </c>
      <c r="EO6" s="20" t="str">
        <f>IF(EO7="","",IF(EO7="-","【-】","【"&amp;SUBSTITUTE(TEXT(EO7,"#,##0.00"),"-","△")&amp;"】"))</f>
        <v>【0.06】</v>
      </c>
    </row>
    <row r="7" spans="1:148" s="22" customFormat="1" x14ac:dyDescent="0.15">
      <c r="A7" s="14"/>
      <c r="B7" s="23">
        <v>2023</v>
      </c>
      <c r="C7" s="23">
        <v>430005</v>
      </c>
      <c r="D7" s="23">
        <v>46</v>
      </c>
      <c r="E7" s="23">
        <v>17</v>
      </c>
      <c r="F7" s="23">
        <v>3</v>
      </c>
      <c r="G7" s="23">
        <v>0</v>
      </c>
      <c r="H7" s="23" t="s">
        <v>96</v>
      </c>
      <c r="I7" s="23" t="s">
        <v>97</v>
      </c>
      <c r="J7" s="23" t="s">
        <v>98</v>
      </c>
      <c r="K7" s="23" t="s">
        <v>99</v>
      </c>
      <c r="L7" s="23" t="s">
        <v>100</v>
      </c>
      <c r="M7" s="23" t="s">
        <v>101</v>
      </c>
      <c r="N7" s="24" t="s">
        <v>102</v>
      </c>
      <c r="O7" s="24">
        <v>76.47</v>
      </c>
      <c r="P7" s="24">
        <v>29.56</v>
      </c>
      <c r="Q7" s="24">
        <v>100</v>
      </c>
      <c r="R7" s="24">
        <v>0</v>
      </c>
      <c r="S7" s="24">
        <v>1728098</v>
      </c>
      <c r="T7" s="24">
        <v>7409.18</v>
      </c>
      <c r="U7" s="24">
        <v>233.24</v>
      </c>
      <c r="V7" s="24">
        <v>271898</v>
      </c>
      <c r="W7" s="24">
        <v>68.569999999999993</v>
      </c>
      <c r="X7" s="24">
        <v>3965.26</v>
      </c>
      <c r="Y7" s="24" t="s">
        <v>102</v>
      </c>
      <c r="Z7" s="24">
        <v>99.18</v>
      </c>
      <c r="AA7" s="24">
        <v>100.66</v>
      </c>
      <c r="AB7" s="24">
        <v>106.08</v>
      </c>
      <c r="AC7" s="24">
        <v>104.92</v>
      </c>
      <c r="AD7" s="24" t="s">
        <v>102</v>
      </c>
      <c r="AE7" s="24">
        <v>101.63</v>
      </c>
      <c r="AF7" s="24">
        <v>100.14</v>
      </c>
      <c r="AG7" s="24">
        <v>99.22</v>
      </c>
      <c r="AH7" s="24">
        <v>100.31</v>
      </c>
      <c r="AI7" s="24">
        <v>100.34</v>
      </c>
      <c r="AJ7" s="24" t="s">
        <v>102</v>
      </c>
      <c r="AK7" s="24">
        <v>2.91</v>
      </c>
      <c r="AL7" s="24">
        <v>1.52</v>
      </c>
      <c r="AM7" s="24">
        <v>0</v>
      </c>
      <c r="AN7" s="24">
        <v>0</v>
      </c>
      <c r="AO7" s="24" t="s">
        <v>102</v>
      </c>
      <c r="AP7" s="24">
        <v>9.1</v>
      </c>
      <c r="AQ7" s="24">
        <v>10.71</v>
      </c>
      <c r="AR7" s="24">
        <v>11.46</v>
      </c>
      <c r="AS7" s="24">
        <v>9.85</v>
      </c>
      <c r="AT7" s="24">
        <v>9.7899999999999991</v>
      </c>
      <c r="AU7" s="24" t="s">
        <v>102</v>
      </c>
      <c r="AV7" s="24">
        <v>137.63999999999999</v>
      </c>
      <c r="AW7" s="24">
        <v>97.19</v>
      </c>
      <c r="AX7" s="24">
        <v>122.54</v>
      </c>
      <c r="AY7" s="24">
        <v>146.52000000000001</v>
      </c>
      <c r="AZ7" s="24" t="s">
        <v>102</v>
      </c>
      <c r="BA7" s="24">
        <v>101.14</v>
      </c>
      <c r="BB7" s="24">
        <v>104.74</v>
      </c>
      <c r="BC7" s="24">
        <v>104.74</v>
      </c>
      <c r="BD7" s="24">
        <v>104.66</v>
      </c>
      <c r="BE7" s="24">
        <v>104.39</v>
      </c>
      <c r="BF7" s="24" t="s">
        <v>102</v>
      </c>
      <c r="BG7" s="24">
        <v>203.79</v>
      </c>
      <c r="BH7" s="24">
        <v>219.04</v>
      </c>
      <c r="BI7" s="24">
        <v>204.55</v>
      </c>
      <c r="BJ7" s="24">
        <v>192.87</v>
      </c>
      <c r="BK7" s="24" t="s">
        <v>102</v>
      </c>
      <c r="BL7" s="24">
        <v>255.67</v>
      </c>
      <c r="BM7" s="24">
        <v>242.44</v>
      </c>
      <c r="BN7" s="24">
        <v>228.09</v>
      </c>
      <c r="BO7" s="24">
        <v>223.54</v>
      </c>
      <c r="BP7" s="24">
        <v>225.9</v>
      </c>
      <c r="BQ7" s="24" t="s">
        <v>102</v>
      </c>
      <c r="BR7" s="24">
        <v>0</v>
      </c>
      <c r="BS7" s="24">
        <v>0</v>
      </c>
      <c r="BT7" s="24">
        <v>0</v>
      </c>
      <c r="BU7" s="24">
        <v>0</v>
      </c>
      <c r="BV7" s="24" t="s">
        <v>102</v>
      </c>
      <c r="BW7" s="24">
        <v>0</v>
      </c>
      <c r="BX7" s="24">
        <v>0</v>
      </c>
      <c r="BY7" s="24">
        <v>0</v>
      </c>
      <c r="BZ7" s="24">
        <v>0</v>
      </c>
      <c r="CA7" s="24">
        <v>0</v>
      </c>
      <c r="CB7" s="24" t="s">
        <v>102</v>
      </c>
      <c r="CC7" s="24">
        <v>53.25</v>
      </c>
      <c r="CD7" s="24">
        <v>51.36</v>
      </c>
      <c r="CE7" s="24">
        <v>50.47</v>
      </c>
      <c r="CF7" s="24">
        <v>53.51</v>
      </c>
      <c r="CG7" s="24" t="s">
        <v>102</v>
      </c>
      <c r="CH7" s="24">
        <v>50.67</v>
      </c>
      <c r="CI7" s="24">
        <v>48.7</v>
      </c>
      <c r="CJ7" s="24">
        <v>52.53</v>
      </c>
      <c r="CK7" s="24">
        <v>52.75</v>
      </c>
      <c r="CL7" s="24">
        <v>52.93</v>
      </c>
      <c r="CM7" s="24" t="s">
        <v>102</v>
      </c>
      <c r="CN7" s="24">
        <v>62.71</v>
      </c>
      <c r="CO7" s="24">
        <v>66.849999999999994</v>
      </c>
      <c r="CP7" s="24">
        <v>67.099999999999994</v>
      </c>
      <c r="CQ7" s="24">
        <v>68.08</v>
      </c>
      <c r="CR7" s="24" t="s">
        <v>102</v>
      </c>
      <c r="CS7" s="24">
        <v>68.2</v>
      </c>
      <c r="CT7" s="24">
        <v>68.05</v>
      </c>
      <c r="CU7" s="24">
        <v>67.099999999999994</v>
      </c>
      <c r="CV7" s="24">
        <v>71.900000000000006</v>
      </c>
      <c r="CW7" s="24">
        <v>71.88</v>
      </c>
      <c r="CX7" s="24" t="s">
        <v>102</v>
      </c>
      <c r="CY7" s="24">
        <v>93.59</v>
      </c>
      <c r="CZ7" s="24">
        <v>91.85</v>
      </c>
      <c r="DA7" s="24">
        <v>91.71</v>
      </c>
      <c r="DB7" s="24">
        <v>91.96</v>
      </c>
      <c r="DC7" s="24" t="s">
        <v>102</v>
      </c>
      <c r="DD7" s="24">
        <v>94.01</v>
      </c>
      <c r="DE7" s="24">
        <v>94.14</v>
      </c>
      <c r="DF7" s="24">
        <v>94.02</v>
      </c>
      <c r="DG7" s="24">
        <v>94.43</v>
      </c>
      <c r="DH7" s="24">
        <v>94.36</v>
      </c>
      <c r="DI7" s="24" t="s">
        <v>102</v>
      </c>
      <c r="DJ7" s="24">
        <v>7.16</v>
      </c>
      <c r="DK7" s="24">
        <v>12.37</v>
      </c>
      <c r="DL7" s="24">
        <v>17.29</v>
      </c>
      <c r="DM7" s="24">
        <v>21.49</v>
      </c>
      <c r="DN7" s="24" t="s">
        <v>102</v>
      </c>
      <c r="DO7" s="24">
        <v>31.96</v>
      </c>
      <c r="DP7" s="24">
        <v>34.17</v>
      </c>
      <c r="DQ7" s="24">
        <v>36.770000000000003</v>
      </c>
      <c r="DR7" s="24">
        <v>41.04</v>
      </c>
      <c r="DS7" s="24">
        <v>40.81</v>
      </c>
      <c r="DT7" s="24" t="s">
        <v>102</v>
      </c>
      <c r="DU7" s="24">
        <v>0</v>
      </c>
      <c r="DV7" s="24">
        <v>0</v>
      </c>
      <c r="DW7" s="24">
        <v>0</v>
      </c>
      <c r="DX7" s="24">
        <v>0</v>
      </c>
      <c r="DY7" s="24" t="s">
        <v>102</v>
      </c>
      <c r="DZ7" s="24">
        <v>0.93</v>
      </c>
      <c r="EA7" s="24">
        <v>1.04</v>
      </c>
      <c r="EB7" s="24">
        <v>1.26</v>
      </c>
      <c r="EC7" s="24">
        <v>1.64</v>
      </c>
      <c r="ED7" s="24">
        <v>1.62</v>
      </c>
      <c r="EE7" s="24" t="s">
        <v>102</v>
      </c>
      <c r="EF7" s="24">
        <v>0</v>
      </c>
      <c r="EG7" s="24">
        <v>0</v>
      </c>
      <c r="EH7" s="24">
        <v>0</v>
      </c>
      <c r="EI7" s="24">
        <v>0</v>
      </c>
      <c r="EJ7" s="24" t="s">
        <v>102</v>
      </c>
      <c r="EK7" s="24">
        <v>1.87</v>
      </c>
      <c r="EL7" s="24">
        <v>0.1</v>
      </c>
      <c r="EM7" s="24">
        <v>0.09</v>
      </c>
      <c r="EN7" s="24">
        <v>0.06</v>
      </c>
      <c r="EO7" s="24">
        <v>0.06</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98E852EB-9427-4178-A5C3-1E3771AD22E0}"/>
</file>

<file path=customXml/itemProps2.xml><?xml version="1.0" encoding="utf-8"?>
<ds:datastoreItem xmlns:ds="http://schemas.openxmlformats.org/officeDocument/2006/customXml" ds:itemID="{D05F6C67-A8AF-4B82-AC77-470DC8E9A11A}"/>
</file>

<file path=customXml/itemProps3.xml><?xml version="1.0" encoding="utf-8"?>
<ds:datastoreItem xmlns:ds="http://schemas.openxmlformats.org/officeDocument/2006/customXml" ds:itemID="{3E1EB6C5-1FDB-4243-AA78-B1D8EDB3F3A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2025-02-15T06:05:37Z</dcterms:created>
  <dcterms:modified xsi:type="dcterms:W3CDTF">2025-02-15T06:05:48Z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