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FEA259BD51CE9BF4CFB703320DB26E4D02C8CC36" xr6:coauthVersionLast="47" xr6:coauthVersionMax="47" xr10:uidLastSave="{274BD5C4-2CA9-4E47-B92D-98FA2D5B372B}"/>
  <workbookProtection workbookAlgorithmName="SHA-512" workbookHashValue="6zObbzrbyEVAK3/uodkgOE02fAx0fYqeZyg83g59B5+NnRz6G/4eapYeMC/HOjDVf9W/fqh8pAe8NFGkH/bW/g==" workbookSaltValue="UVOe5Ifk942dFzAvcsn7OA==" workbookSpinCount="100000" lockStructure="1"/>
  <bookViews>
    <workbookView xWindow="-110" yWindow="-110" windowWidth="19420" windowHeight="11500" xr2:uid="{00000000-000D-0000-FFFF-FFFF00000000}"/>
  </bookViews>
  <sheets>
    <sheet name="法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LH31" i="4" s="1"/>
  <c r="DM7" i="5"/>
  <c r="KO31" i="4" s="1"/>
  <c r="DL7" i="5"/>
  <c r="JV31" i="4" s="1"/>
  <c r="DK7" i="5"/>
  <c r="DI7" i="5"/>
  <c r="MI78" i="4" s="1"/>
  <c r="DH7" i="5"/>
  <c r="LT78" i="4" s="1"/>
  <c r="DG7" i="5"/>
  <c r="LE78" i="4" s="1"/>
  <c r="DF7" i="5"/>
  <c r="DE7" i="5"/>
  <c r="KA78" i="4" s="1"/>
  <c r="DD7" i="5"/>
  <c r="DC7" i="5"/>
  <c r="LT77" i="4" s="1"/>
  <c r="DB7" i="5"/>
  <c r="DA7" i="5"/>
  <c r="CZ7" i="5"/>
  <c r="CX7" i="5"/>
  <c r="IT78" i="4" s="1"/>
  <c r="CW7" i="5"/>
  <c r="CV7" i="5"/>
  <c r="CU7" i="5"/>
  <c r="HA78" i="4" s="1"/>
  <c r="CT7" i="5"/>
  <c r="GL78" i="4" s="1"/>
  <c r="CS7" i="5"/>
  <c r="CR7" i="5"/>
  <c r="CQ7" i="5"/>
  <c r="CP7" i="5"/>
  <c r="CO7" i="5"/>
  <c r="CN7" i="5"/>
  <c r="CV76" i="4" s="1"/>
  <c r="CM7" i="5"/>
  <c r="CK7" i="5"/>
  <c r="BZ78" i="4" s="1"/>
  <c r="CJ7" i="5"/>
  <c r="CI7" i="5"/>
  <c r="AV78" i="4" s="1"/>
  <c r="CH7" i="5"/>
  <c r="AG78" i="4" s="1"/>
  <c r="CG7" i="5"/>
  <c r="R78" i="4" s="1"/>
  <c r="CF7" i="5"/>
  <c r="CE7" i="5"/>
  <c r="CD7" i="5"/>
  <c r="CC7" i="5"/>
  <c r="AG77" i="4" s="1"/>
  <c r="CB7" i="5"/>
  <c r="BZ7" i="5"/>
  <c r="BY7" i="5"/>
  <c r="LH53" i="4" s="1"/>
  <c r="BX7" i="5"/>
  <c r="KO53" i="4" s="1"/>
  <c r="BW7" i="5"/>
  <c r="BV7" i="5"/>
  <c r="BU7" i="5"/>
  <c r="BT7" i="5"/>
  <c r="BS7" i="5"/>
  <c r="BR7" i="5"/>
  <c r="BQ7" i="5"/>
  <c r="BO7" i="5"/>
  <c r="HJ53" i="4" s="1"/>
  <c r="BN7" i="5"/>
  <c r="BM7" i="5"/>
  <c r="BL7" i="5"/>
  <c r="BK7" i="5"/>
  <c r="EL53" i="4" s="1"/>
  <c r="BJ7" i="5"/>
  <c r="BI7" i="5"/>
  <c r="GQ52" i="4" s="1"/>
  <c r="BH7" i="5"/>
  <c r="FX52" i="4" s="1"/>
  <c r="BG7" i="5"/>
  <c r="FE52" i="4" s="1"/>
  <c r="BF7" i="5"/>
  <c r="BD7" i="5"/>
  <c r="BC7" i="5"/>
  <c r="BB7" i="5"/>
  <c r="BA7" i="5"/>
  <c r="AZ7" i="5"/>
  <c r="AY7" i="5"/>
  <c r="CS52" i="4" s="1"/>
  <c r="AX7" i="5"/>
  <c r="BZ52" i="4" s="1"/>
  <c r="AW7" i="5"/>
  <c r="AV7" i="5"/>
  <c r="AU7" i="5"/>
  <c r="U52" i="4" s="1"/>
  <c r="AS7" i="5"/>
  <c r="HJ32" i="4" s="1"/>
  <c r="AR7" i="5"/>
  <c r="AQ7" i="5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CS31" i="4" s="1"/>
  <c r="AB7" i="5"/>
  <c r="BZ31" i="4" s="1"/>
  <c r="AA7" i="5"/>
  <c r="Z7" i="5"/>
  <c r="AN31" i="4" s="1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DU10" i="4" s="1"/>
  <c r="Q7" i="5"/>
  <c r="CF10" i="4" s="1"/>
  <c r="P7" i="5"/>
  <c r="O7" i="5"/>
  <c r="N7" i="5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H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D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K88" i="4"/>
  <c r="G88" i="4"/>
  <c r="F88" i="4"/>
  <c r="KP78" i="4"/>
  <c r="IE78" i="4"/>
  <c r="HP78" i="4"/>
  <c r="BK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R77" i="4"/>
  <c r="CV67" i="4"/>
  <c r="MA53" i="4"/>
  <c r="JV53" i="4"/>
  <c r="JC53" i="4"/>
  <c r="GQ53" i="4"/>
  <c r="FX53" i="4"/>
  <c r="FE53" i="4"/>
  <c r="CS53" i="4"/>
  <c r="BZ53" i="4"/>
  <c r="BG53" i="4"/>
  <c r="AN53" i="4"/>
  <c r="U53" i="4"/>
  <c r="MA52" i="4"/>
  <c r="LH52" i="4"/>
  <c r="KO52" i="4"/>
  <c r="JV52" i="4"/>
  <c r="JC52" i="4"/>
  <c r="HJ52" i="4"/>
  <c r="EL52" i="4"/>
  <c r="BG52" i="4"/>
  <c r="AN52" i="4"/>
  <c r="LH32" i="4"/>
  <c r="KO32" i="4"/>
  <c r="JV32" i="4"/>
  <c r="GQ32" i="4"/>
  <c r="FX32" i="4"/>
  <c r="CS32" i="4"/>
  <c r="BZ32" i="4"/>
  <c r="AN32" i="4"/>
  <c r="U32" i="4"/>
  <c r="MA31" i="4"/>
  <c r="JC31" i="4"/>
  <c r="HJ31" i="4"/>
  <c r="GQ31" i="4"/>
  <c r="FX31" i="4"/>
  <c r="EL31" i="4"/>
  <c r="BG31" i="4"/>
  <c r="JQ10" i="4"/>
  <c r="HX10" i="4"/>
  <c r="B10" i="4"/>
  <c r="HX8" i="4"/>
  <c r="FJ8" i="4"/>
  <c r="AQ8" i="4"/>
  <c r="B8" i="4"/>
  <c r="B6" i="4" l="1"/>
  <c r="B11" i="5"/>
  <c r="EL51" i="4" s="1"/>
  <c r="E11" i="5"/>
  <c r="LH51" i="4" s="1"/>
  <c r="F11" i="5"/>
  <c r="BZ76" i="4" s="1"/>
  <c r="LE76" i="4"/>
  <c r="FX51" i="4"/>
  <c r="KO30" i="4"/>
  <c r="HP76" i="4"/>
  <c r="BG51" i="4"/>
  <c r="FX30" i="4"/>
  <c r="BG30" i="4"/>
  <c r="AV76" i="4"/>
  <c r="KO51" i="4"/>
  <c r="C11" i="5"/>
  <c r="MA51" i="4" l="1"/>
  <c r="BZ51" i="4"/>
  <c r="JC30" i="4"/>
  <c r="GQ30" i="4"/>
  <c r="LT76" i="4"/>
  <c r="GQ51" i="4"/>
  <c r="R76" i="4"/>
  <c r="JC51" i="4"/>
  <c r="KA76" i="4"/>
  <c r="BK76" i="4"/>
  <c r="BZ30" i="4"/>
  <c r="CS30" i="4"/>
  <c r="MA30" i="4"/>
  <c r="MI76" i="4"/>
  <c r="HJ30" i="4"/>
  <c r="HJ51" i="4"/>
  <c r="IT76" i="4"/>
  <c r="CS51" i="4"/>
  <c r="IE76" i="4"/>
  <c r="LH30" i="4"/>
  <c r="U30" i="4"/>
  <c r="U51" i="4"/>
  <c r="EL30" i="4"/>
  <c r="GL76" i="4"/>
  <c r="AG76" i="4"/>
  <c r="JV51" i="4"/>
  <c r="KP76" i="4"/>
  <c r="FE51" i="4"/>
  <c r="JV30" i="4"/>
  <c r="HA76" i="4"/>
  <c r="AN51" i="4"/>
  <c r="FE30" i="4"/>
  <c r="AN30" i="4"/>
</calcChain>
</file>

<file path=xl/sharedStrings.xml><?xml version="1.0" encoding="utf-8"?>
<sst xmlns="http://schemas.openxmlformats.org/spreadsheetml/2006/main" count="232" uniqueCount="127">
  <si>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</si>
  <si>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</si>
  <si>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</si>
  <si>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</si>
  <si>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</si>
  <si>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</si>
  <si>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</si>
  <si>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</si>
  <si>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</si>
  <si>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</si>
  <si>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</si>
  <si>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</si>
  <si>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</si>
  <si>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</si>
  <si>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</si>
  <si>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</si>
  <si>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</si>
  <si>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</si>
  <si>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</si>
  <si>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</si>
  <si>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</si>
  <si>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</si>
  <si>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</si>
  <si>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</si>
  <si>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</si>
  <si>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</si>
  <si>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</si>
  <si>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</si>
  <si>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</si>
  <si>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</si>
  <si>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</si>
  <si>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</si>
  <si>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</si>
  <si>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</si>
  <si>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</si>
  <si>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</si>
  <si>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</si>
  <si>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</si>
  <si>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</si>
  <si>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</si>
  <si>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</si>
  <si>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</si>
  <si>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</si>
  <si>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</si>
  <si>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</si>
  <si>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</si>
  <si>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</si>
  <si>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</si>
  <si>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</si>
  <si>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</si>
  <si>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</si>
  <si>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</si>
  <si>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</si>
  <si>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</si>
  <si>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</si>
  <si>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</si>
  <si>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</si>
  <si>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</si>
  <si>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</si>
  <si>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</si>
  <si>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</si>
  <si>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</si>
  <si>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</si>
  <si>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</si>
  <si>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</si>
  <si>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</si>
  <si>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</si>
  <si>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</si>
  <si>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</si>
  <si>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</si>
  <si>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</si>
  <si>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</si>
  <si>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</si>
  <si>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</si>
  <si>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</si>
  <si>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</si>
  <si>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</si>
  <si>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</si>
  <si>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</si>
  <si>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</si>
  <si>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</si>
  <si>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</si>
  <si>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</si>
  <si>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</si>
  <si>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</si>
  <si>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</si>
  <si>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</si>
  <si>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</si>
  <si>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</si>
  <si>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</si>
  <si>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</si>
  <si>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</si>
  <si>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</si>
  <si>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</si>
  <si>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</si>
  <si>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</si>
  <si>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</si>
  <si>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</si>
  <si>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</si>
  <si>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</si>
  <si>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</si>
  <si>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</si>
  <si>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</si>
  <si>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</si>
  <si>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</si>
  <si>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</si>
  <si>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</si>
  <si>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</si>
  <si>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熊本県営第二有料駐車場</t>
  </si>
  <si>
    <t>法適用</t>
  </si>
  <si>
    <t>駐車場整備事業</t>
  </si>
  <si>
    <t>-</t>
  </si>
  <si>
    <t>Ａ３Ｂ２</t>
  </si>
  <si>
    <t>非設置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</si>
  <si>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</si>
  <si>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</si>
  <si>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</si>
  <si>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</si>
  <si>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</si>
  <si>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</si>
  <si>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</si>
  <si>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</si>
  <si>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</si>
  <si>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●有形固定資産減価償却率
　土地は借地で平面駐車場として利用しており、有形固定資産はない。</t>
    <phoneticPr fontId="5"/>
  </si>
  <si>
    <t>●稼働率
　定期契約台数の増により上昇した。</t>
    <rPh sb="13" eb="14">
      <t>ゾウ</t>
    </rPh>
    <rPh sb="17" eb="19">
      <t>ジョウショウ</t>
    </rPh>
    <phoneticPr fontId="5"/>
  </si>
  <si>
    <t>　有料駐車場は、平成28年度から指定管理者制度
（利用料金制）を導入。令和3年度から第2期に移行し、民間企業のノウハウを活用した運営を行っている。
　当該施設は遊休地を活用した小規模な平面の月極駐車場であり、近隣事業所の営業状況や住民の転居等で契約台数の増減はあるが、これまでの8割超の定期契約台数で推移してきており、定期駐車場としての需要があると考えられることから、今後も指定管理者と連携し、健全な経営に努める。</t>
    <rPh sb="140" eb="141">
      <t>ワリ</t>
    </rPh>
    <rPh sb="141" eb="142">
      <t>チョウ</t>
    </rPh>
    <rPh sb="143" eb="145">
      <t>テイキ</t>
    </rPh>
    <rPh sb="145" eb="147">
      <t>ケイヤク</t>
    </rPh>
    <rPh sb="147" eb="149">
      <t>ダイスウ</t>
    </rPh>
    <rPh sb="150" eb="152">
      <t>スイイ</t>
    </rPh>
    <rPh sb="159" eb="161">
      <t>テイキ</t>
    </rPh>
    <rPh sb="161" eb="164">
      <t>チュウシャジョウ</t>
    </rPh>
    <rPh sb="168" eb="170">
      <t>ジュヨウ</t>
    </rPh>
    <rPh sb="174" eb="175">
      <t>カンガ</t>
    </rPh>
    <phoneticPr fontId="5"/>
  </si>
  <si>
    <t xml:space="preserve">【県営第二有料駐車場】
（平面、月極）
　当該施設は遊休地を活用した小規模な平面の月極駐車場（37台収容）である。近隣事業所の営業状況や住民の転居等で契約台数の増減はあるが、令和5年度の定期契約台数は概ね高水準で推移した。
　収入面においては、定期契約台数の増による営業収益の増加。支出面においては、営業費用は横ばい。
　以上から、経常収支比率、売上高GOP比率、EBITIDAの3指標とも若干上昇した。
</t>
    <rPh sb="43" eb="44">
      <t>チュウ</t>
    </rPh>
    <rPh sb="87" eb="89">
      <t>レイワ</t>
    </rPh>
    <rPh sb="90" eb="92">
      <t>ネンド</t>
    </rPh>
    <rPh sb="113" eb="116">
      <t>シュウニュウメン</t>
    </rPh>
    <rPh sb="141" eb="143">
      <t>シシュツ</t>
    </rPh>
    <rPh sb="143" eb="144">
      <t>メン</t>
    </rPh>
    <rPh sb="150" eb="152">
      <t>エイギョウ</t>
    </rPh>
    <rPh sb="152" eb="154">
      <t>ヒヨウ</t>
    </rPh>
    <rPh sb="155" eb="156">
      <t>ヨコ</t>
    </rPh>
    <rPh sb="195" eb="197">
      <t>ジャッカン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</si>
</sst>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195.7</c:v>
                </c:pt>
                <c:pt idx="1">
                  <c:v>122</c:v>
                </c:pt>
                <c:pt idx="2">
                  <c:v>114</c:v>
                </c:pt>
                <c:pt idx="3">
                  <c:v>91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3-4DF6-A667-3430CFBF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253.2</c:v>
                </c:pt>
                <c:pt idx="1">
                  <c:v>90.6</c:v>
                </c:pt>
                <c:pt idx="2">
                  <c:v>95.5</c:v>
                </c:pt>
                <c:pt idx="3">
                  <c:v>101.1</c:v>
                </c:pt>
                <c:pt idx="4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3-4DF6-A667-3430CFBF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B-427C-BF4C-D1AED874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B-427C-BF4C-D1AED874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F-4B71-927D-008B30AEC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F-4B71-927D-008B30AEC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2-4F98-B9E9-20D88C1AC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30</c:v>
                </c:pt>
                <c:pt idx="2">
                  <c:v>36.6</c:v>
                </c:pt>
                <c:pt idx="3">
                  <c:v>42.4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2-4F98-B9E9-20D88C1AC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5-4DDC-93F3-2B3E00E3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DDC-93F3-2B3E00E3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6-4C4A-809D-CCF8F0D9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6-4C4A-809D-CCF8F0D9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86.5</c:v>
                </c:pt>
                <c:pt idx="2">
                  <c:v>83.8</c:v>
                </c:pt>
                <c:pt idx="3">
                  <c:v>86.5</c:v>
                </c:pt>
                <c:pt idx="4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6-48D0-B393-361185FA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94.3</c:v>
                </c:pt>
                <c:pt idx="1">
                  <c:v>65.5</c:v>
                </c:pt>
                <c:pt idx="2">
                  <c:v>66.5</c:v>
                </c:pt>
                <c:pt idx="3">
                  <c:v>75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6-48D0-B393-361185FA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18</c:v>
                </c:pt>
                <c:pt idx="2">
                  <c:v>12</c:v>
                </c:pt>
                <c:pt idx="3">
                  <c:v>-9</c:v>
                </c:pt>
                <c:pt idx="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2-4A56-9717-69E8A86C9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59.5</c:v>
                </c:pt>
                <c:pt idx="1">
                  <c:v>-40.799999999999997</c:v>
                </c:pt>
                <c:pt idx="2">
                  <c:v>71</c:v>
                </c:pt>
                <c:pt idx="3">
                  <c:v>27.9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2-4A56-9717-69E8A86C9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2020</c:v>
                </c:pt>
                <c:pt idx="1">
                  <c:v>681</c:v>
                </c:pt>
                <c:pt idx="2">
                  <c:v>426</c:v>
                </c:pt>
                <c:pt idx="3">
                  <c:v>-338</c:v>
                </c:pt>
                <c:pt idx="4">
                  <c:v>-33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C49-B52D-B7785A29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7824</c:v>
                </c:pt>
                <c:pt idx="1">
                  <c:v>-112</c:v>
                </c:pt>
                <c:pt idx="2">
                  <c:v>-1240</c:v>
                </c:pt>
                <c:pt idx="3">
                  <c:v>2754</c:v>
                </c:pt>
                <c:pt idx="4">
                  <c:v>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C-4C49-B52D-B7785A29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【129.0】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【27,207】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view="pageBreakPreview" topLeftCell="FY1" zoomScaleNormal="100" zoomScaleSheetLayoutView="100" workbookViewId="0">
      <selection activeCell="NV22" sqref="NV2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熊本県　熊本県営第二有料駐車場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Ａ３Ｂ２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無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932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>
        <f>データ!O7</f>
        <v>97.4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114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広場式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32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37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15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195.7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122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114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91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99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98.4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86.5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83.8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86.5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94.6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253.2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90.6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95.5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101.1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115.4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0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0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0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0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0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94.3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65.5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66.5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75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83.5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69.5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2020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681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426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-338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-33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0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0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0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0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0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59.5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-40.799999999999997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71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27.9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32.4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-112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-1240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2754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4159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3078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>
        <f>データ!CB7</f>
        <v>0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>
        <f>データ!CC7</f>
        <v>0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>
        <f>データ!CD7</f>
        <v>0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>
        <f>データ!CE7</f>
        <v>0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>
        <f>データ!CF7</f>
        <v>0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>
        <f>データ!CO7</f>
        <v>0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>
        <f>データ!CP7</f>
        <v>0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>
        <f>データ!CQ7</f>
        <v>0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>
        <f>データ!CR7</f>
        <v>0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>
        <f>データ!CS7</f>
        <v>0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>
        <f>データ!CG7</f>
        <v>33.200000000000003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>
        <f>データ!CH7</f>
        <v>30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>
        <f>データ!CI7</f>
        <v>36.6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>
        <f>データ!CJ7</f>
        <v>42.4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>
        <f>データ!CK7</f>
        <v>48.8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>
        <f>データ!CT7</f>
        <v>0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>
        <f>データ!CU7</f>
        <v>0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>
        <f>データ!CV7</f>
        <v>0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>
        <f>データ!CW7</f>
        <v>0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>
        <f>データ!CX7</f>
        <v>0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0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0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【129.0】</v>
      </c>
      <c r="C88" s="34" t="str">
        <f>データ!AT6</f>
        <v>【0.0】</v>
      </c>
      <c r="D88" s="34" t="str">
        <f>データ!BE6</f>
        <v>【0】</v>
      </c>
      <c r="E88" s="34" t="str">
        <f>データ!DU6</f>
        <v>【130.9】</v>
      </c>
      <c r="F88" s="34" t="str">
        <f>データ!BP6</f>
        <v>【41.2】</v>
      </c>
      <c r="G88" s="34" t="str">
        <f>データ!CA6</f>
        <v>【27,207】</v>
      </c>
      <c r="H88" s="34" t="str">
        <f>データ!CL6</f>
        <v>【61.5】</v>
      </c>
      <c r="I88" s="34" t="s">
        <v>47</v>
      </c>
      <c r="J88" s="34" t="s">
        <v>47</v>
      </c>
      <c r="K88" s="34" t="str">
        <f>データ!CY6</f>
        <v>【312.3】</v>
      </c>
      <c r="L88" s="34" t="str">
        <f>データ!DJ6</f>
        <v>【0.0】</v>
      </c>
      <c r="M88" s="35"/>
      <c r="N88" s="35" t="e">
        <f>データ!#REF!</f>
        <v>#REF!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oh10blDl/R2G3aiLmWVK1S4Mg5tFuFaCwP5VAMAD2ZbPofAnbFoalqt2C8Im+ecrkDmhw6/42U92Efxx88fjQ==" saltValue="3oEZyySRsxMhbpu7WvTNG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48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49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50</v>
      </c>
      <c r="B3" s="38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144" t="s">
        <v>57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59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60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68</v>
      </c>
      <c r="CN4" s="150" t="s">
        <v>69</v>
      </c>
      <c r="CO4" s="141" t="s">
        <v>70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90</v>
      </c>
      <c r="AM5" s="47" t="s">
        <v>99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101</v>
      </c>
      <c r="BG5" s="47" t="s">
        <v>89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102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103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51"/>
      <c r="CN5" s="151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104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105</v>
      </c>
      <c r="B6" s="48">
        <f>B8</f>
        <v>2023</v>
      </c>
      <c r="C6" s="48">
        <f t="shared" ref="C6:X6" si="1">C8</f>
        <v>430005</v>
      </c>
      <c r="D6" s="48">
        <f t="shared" si="1"/>
        <v>46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熊本県</v>
      </c>
      <c r="I6" s="48" t="str">
        <f t="shared" si="1"/>
        <v>熊本県営第二有料駐車場</v>
      </c>
      <c r="J6" s="48" t="str">
        <f t="shared" si="1"/>
        <v>法適用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>
        <f t="shared" si="1"/>
        <v>97.4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32</v>
      </c>
      <c r="S6" s="50" t="str">
        <f t="shared" si="1"/>
        <v>無</v>
      </c>
      <c r="T6" s="50" t="str">
        <f t="shared" si="1"/>
        <v>無</v>
      </c>
      <c r="U6" s="51">
        <f t="shared" si="1"/>
        <v>932</v>
      </c>
      <c r="V6" s="51">
        <f t="shared" si="1"/>
        <v>37</v>
      </c>
      <c r="W6" s="51">
        <f t="shared" si="1"/>
        <v>15</v>
      </c>
      <c r="X6" s="50" t="str">
        <f t="shared" si="1"/>
        <v>利用料金制</v>
      </c>
      <c r="Y6" s="52">
        <f>IF(Y8="-",NA(),Y8)</f>
        <v>195.7</v>
      </c>
      <c r="Z6" s="52">
        <f t="shared" ref="Z6:AH6" si="2">IF(Z8="-",NA(),Z8)</f>
        <v>122</v>
      </c>
      <c r="AA6" s="52">
        <f t="shared" si="2"/>
        <v>114</v>
      </c>
      <c r="AB6" s="52">
        <f t="shared" si="2"/>
        <v>91</v>
      </c>
      <c r="AC6" s="52">
        <f t="shared" si="2"/>
        <v>99</v>
      </c>
      <c r="AD6" s="52">
        <f t="shared" si="2"/>
        <v>253.2</v>
      </c>
      <c r="AE6" s="52">
        <f t="shared" si="2"/>
        <v>90.6</v>
      </c>
      <c r="AF6" s="52">
        <f t="shared" si="2"/>
        <v>95.5</v>
      </c>
      <c r="AG6" s="52">
        <f t="shared" si="2"/>
        <v>101.1</v>
      </c>
      <c r="AH6" s="52">
        <f t="shared" si="2"/>
        <v>115.4</v>
      </c>
      <c r="AI6" s="49" t="str">
        <f>IF(AI8="-","",IF(AI8="-","【-】","【"&amp;SUBSTITUTE(TEXT(AI8,"#,##0.0"),"-","△")&amp;"】"))</f>
        <v>【129.0】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0</v>
      </c>
      <c r="AP6" s="52">
        <f t="shared" si="3"/>
        <v>0</v>
      </c>
      <c r="AQ6" s="52">
        <f t="shared" si="3"/>
        <v>0</v>
      </c>
      <c r="AR6" s="52">
        <f t="shared" si="3"/>
        <v>0</v>
      </c>
      <c r="AS6" s="52">
        <f t="shared" si="3"/>
        <v>0</v>
      </c>
      <c r="AT6" s="49" t="str">
        <f>IF(AT8="-","",IF(AT8="-","【-】","【"&amp;SUBSTITUTE(TEXT(AT8,"#,##0.0"),"-","△")&amp;"】"))</f>
        <v>【0.0】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0</v>
      </c>
      <c r="BA6" s="53">
        <f t="shared" si="4"/>
        <v>0</v>
      </c>
      <c r="BB6" s="53">
        <f t="shared" si="4"/>
        <v>0</v>
      </c>
      <c r="BC6" s="53">
        <f t="shared" si="4"/>
        <v>0</v>
      </c>
      <c r="BD6" s="53">
        <f t="shared" si="4"/>
        <v>0</v>
      </c>
      <c r="BE6" s="51" t="str">
        <f>IF(BE8="-","",IF(BE8="-","【-】","【"&amp;SUBSTITUTE(TEXT(BE8,"#,##0"),"-","△")&amp;"】"))</f>
        <v>【0】</v>
      </c>
      <c r="BF6" s="52">
        <f>IF(BF8="-",NA(),BF8)</f>
        <v>69.5</v>
      </c>
      <c r="BG6" s="52">
        <f t="shared" ref="BG6:BO6" si="5">IF(BG8="-",NA(),BG8)</f>
        <v>18</v>
      </c>
      <c r="BH6" s="52">
        <f t="shared" si="5"/>
        <v>12</v>
      </c>
      <c r="BI6" s="52">
        <f t="shared" si="5"/>
        <v>-9</v>
      </c>
      <c r="BJ6" s="52">
        <f t="shared" si="5"/>
        <v>-1</v>
      </c>
      <c r="BK6" s="52">
        <f t="shared" si="5"/>
        <v>59.5</v>
      </c>
      <c r="BL6" s="52">
        <f t="shared" si="5"/>
        <v>-40.799999999999997</v>
      </c>
      <c r="BM6" s="52">
        <f t="shared" si="5"/>
        <v>71</v>
      </c>
      <c r="BN6" s="52">
        <f t="shared" si="5"/>
        <v>27.9</v>
      </c>
      <c r="BO6" s="52">
        <f t="shared" si="5"/>
        <v>32.4</v>
      </c>
      <c r="BP6" s="49" t="str">
        <f>IF(BP8="-","",IF(BP8="-","【-】","【"&amp;SUBSTITUTE(TEXT(BP8,"#,##0.0"),"-","△")&amp;"】"))</f>
        <v>【41.2】</v>
      </c>
      <c r="BQ6" s="53">
        <f>IF(BQ8="-",NA(),BQ8)</f>
        <v>2020</v>
      </c>
      <c r="BR6" s="53">
        <f t="shared" ref="BR6:BZ6" si="6">IF(BR8="-",NA(),BR8)</f>
        <v>681</v>
      </c>
      <c r="BS6" s="53">
        <f t="shared" si="6"/>
        <v>426</v>
      </c>
      <c r="BT6" s="53">
        <f t="shared" si="6"/>
        <v>-338</v>
      </c>
      <c r="BU6" s="53">
        <f t="shared" si="6"/>
        <v>-33</v>
      </c>
      <c r="BV6" s="53">
        <f t="shared" si="6"/>
        <v>7824</v>
      </c>
      <c r="BW6" s="53">
        <f t="shared" si="6"/>
        <v>-112</v>
      </c>
      <c r="BX6" s="53">
        <f t="shared" si="6"/>
        <v>-1240</v>
      </c>
      <c r="BY6" s="53">
        <f t="shared" si="6"/>
        <v>2754</v>
      </c>
      <c r="BZ6" s="53">
        <f t="shared" si="6"/>
        <v>4159</v>
      </c>
      <c r="CA6" s="51" t="str">
        <f>IF(CA8="-","",IF(CA8="-","【-】","【"&amp;SUBSTITUTE(TEXT(CA8,"#,##0"),"-","△")&amp;"】"))</f>
        <v>【27,207】</v>
      </c>
      <c r="CB6" s="52">
        <f>IF(CB8="-",NA(),CB8)</f>
        <v>0</v>
      </c>
      <c r="CC6" s="52">
        <f t="shared" ref="CC6:CK6" si="7">IF(CC8="-",NA(),CC8)</f>
        <v>0</v>
      </c>
      <c r="CD6" s="52">
        <f t="shared" si="7"/>
        <v>0</v>
      </c>
      <c r="CE6" s="52">
        <f t="shared" si="7"/>
        <v>0</v>
      </c>
      <c r="CF6" s="52">
        <f t="shared" si="7"/>
        <v>0</v>
      </c>
      <c r="CG6" s="52">
        <f t="shared" si="7"/>
        <v>33.200000000000003</v>
      </c>
      <c r="CH6" s="52">
        <f t="shared" si="7"/>
        <v>30</v>
      </c>
      <c r="CI6" s="52">
        <f t="shared" si="7"/>
        <v>36.6</v>
      </c>
      <c r="CJ6" s="52">
        <f t="shared" si="7"/>
        <v>42.4</v>
      </c>
      <c r="CK6" s="52">
        <f t="shared" si="7"/>
        <v>48.8</v>
      </c>
      <c r="CL6" s="49" t="str">
        <f>IF(CL8="-","",IF(CL8="-","【-】","【"&amp;SUBSTITUTE(TEXT(CL8,"#,##0.0"),"-","△")&amp;"】"))</f>
        <v>【61.5】</v>
      </c>
      <c r="CM6" s="51">
        <f t="shared" ref="CM6:CN6" si="8">CM8</f>
        <v>3078</v>
      </c>
      <c r="CN6" s="51">
        <f t="shared" si="8"/>
        <v>0</v>
      </c>
      <c r="CO6" s="52">
        <f>IF(CO8="-",NA(),CO8)</f>
        <v>0</v>
      </c>
      <c r="CP6" s="52">
        <f t="shared" ref="CP6:CX6" si="9">IF(CP8="-",NA(),CP8)</f>
        <v>0</v>
      </c>
      <c r="CQ6" s="52">
        <f t="shared" si="9"/>
        <v>0</v>
      </c>
      <c r="CR6" s="52">
        <f t="shared" si="9"/>
        <v>0</v>
      </c>
      <c r="CS6" s="52">
        <f t="shared" si="9"/>
        <v>0</v>
      </c>
      <c r="CT6" s="52">
        <f t="shared" si="9"/>
        <v>0</v>
      </c>
      <c r="CU6" s="52">
        <f t="shared" si="9"/>
        <v>0</v>
      </c>
      <c r="CV6" s="52">
        <f t="shared" si="9"/>
        <v>0</v>
      </c>
      <c r="CW6" s="52">
        <f t="shared" si="9"/>
        <v>0</v>
      </c>
      <c r="CX6" s="52">
        <f t="shared" si="9"/>
        <v>0</v>
      </c>
      <c r="CY6" s="49" t="str">
        <f>IF(CY8="-","",IF(CY8="-","【-】","【"&amp;SUBSTITUTE(TEXT(CY8,"#,##0.0"),"-","△")&amp;"】"))</f>
        <v>【312.3】</v>
      </c>
      <c r="CZ6" s="52">
        <f>IF(CZ8="-",NA(),CZ8)</f>
        <v>0</v>
      </c>
      <c r="DA6" s="52">
        <f t="shared" ref="DA6:DI6" si="10">IF(DA8="-",NA(),DA8)</f>
        <v>0</v>
      </c>
      <c r="DB6" s="52">
        <f t="shared" si="10"/>
        <v>0</v>
      </c>
      <c r="DC6" s="52">
        <f t="shared" si="10"/>
        <v>0</v>
      </c>
      <c r="DD6" s="52">
        <f t="shared" si="10"/>
        <v>0</v>
      </c>
      <c r="DE6" s="52">
        <f t="shared" si="10"/>
        <v>0</v>
      </c>
      <c r="DF6" s="52">
        <f t="shared" si="10"/>
        <v>0</v>
      </c>
      <c r="DG6" s="52">
        <f t="shared" si="10"/>
        <v>0</v>
      </c>
      <c r="DH6" s="52">
        <f t="shared" si="10"/>
        <v>0</v>
      </c>
      <c r="DI6" s="52">
        <f t="shared" si="10"/>
        <v>0</v>
      </c>
      <c r="DJ6" s="49" t="str">
        <f>IF(DJ8="-","",IF(DJ8="-","【-】","【"&amp;SUBSTITUTE(TEXT(DJ8,"#,##0.0"),"-","△")&amp;"】"))</f>
        <v>【0.0】</v>
      </c>
      <c r="DK6" s="52">
        <f>IF(DK8="-",NA(),DK8)</f>
        <v>98.4</v>
      </c>
      <c r="DL6" s="52">
        <f t="shared" ref="DL6:DT6" si="11">IF(DL8="-",NA(),DL8)</f>
        <v>86.5</v>
      </c>
      <c r="DM6" s="52">
        <f t="shared" si="11"/>
        <v>83.8</v>
      </c>
      <c r="DN6" s="52">
        <f t="shared" si="11"/>
        <v>86.5</v>
      </c>
      <c r="DO6" s="52">
        <f t="shared" si="11"/>
        <v>94.6</v>
      </c>
      <c r="DP6" s="52">
        <f t="shared" si="11"/>
        <v>94.3</v>
      </c>
      <c r="DQ6" s="52">
        <f t="shared" si="11"/>
        <v>65.5</v>
      </c>
      <c r="DR6" s="52">
        <f t="shared" si="11"/>
        <v>66.5</v>
      </c>
      <c r="DS6" s="52">
        <f t="shared" si="11"/>
        <v>75</v>
      </c>
      <c r="DT6" s="52">
        <f t="shared" si="11"/>
        <v>83.5</v>
      </c>
      <c r="DU6" s="49" t="str">
        <f>IF(DU8="-","",IF(DU8="-","【-】","【"&amp;SUBSTITUTE(TEXT(DU8,"#,##0.0"),"-","△")&amp;"】"))</f>
        <v>【130.9】</v>
      </c>
    </row>
    <row r="7" spans="1:125" s="54" customFormat="1" x14ac:dyDescent="0.2">
      <c r="A7" s="37" t="s">
        <v>106</v>
      </c>
      <c r="B7" s="48">
        <f t="shared" ref="B7:X7" si="12">B8</f>
        <v>2023</v>
      </c>
      <c r="C7" s="48">
        <f t="shared" si="12"/>
        <v>430005</v>
      </c>
      <c r="D7" s="48">
        <f t="shared" si="12"/>
        <v>46</v>
      </c>
      <c r="E7" s="48">
        <f t="shared" si="12"/>
        <v>14</v>
      </c>
      <c r="F7" s="48">
        <f t="shared" si="12"/>
        <v>0</v>
      </c>
      <c r="G7" s="48">
        <f t="shared" si="12"/>
        <v>2</v>
      </c>
      <c r="H7" s="48" t="str">
        <f t="shared" si="12"/>
        <v>熊本県</v>
      </c>
      <c r="I7" s="48" t="str">
        <f t="shared" si="12"/>
        <v>熊本県営第二有料駐車場</v>
      </c>
      <c r="J7" s="48" t="str">
        <f t="shared" si="12"/>
        <v>法適用</v>
      </c>
      <c r="K7" s="48" t="str">
        <f t="shared" si="12"/>
        <v>駐車場整備事業</v>
      </c>
      <c r="L7" s="48" t="str">
        <f t="shared" si="12"/>
        <v>-</v>
      </c>
      <c r="M7" s="48" t="str">
        <f t="shared" si="12"/>
        <v>Ａ３Ｂ２</v>
      </c>
      <c r="N7" s="48" t="str">
        <f t="shared" si="12"/>
        <v>非設置</v>
      </c>
      <c r="O7" s="49">
        <f t="shared" si="12"/>
        <v>97.4</v>
      </c>
      <c r="P7" s="50" t="str">
        <f t="shared" si="12"/>
        <v>その他駐車場</v>
      </c>
      <c r="Q7" s="50" t="str">
        <f t="shared" si="12"/>
        <v>広場式</v>
      </c>
      <c r="R7" s="51">
        <f t="shared" si="12"/>
        <v>32</v>
      </c>
      <c r="S7" s="50" t="str">
        <f t="shared" si="12"/>
        <v>無</v>
      </c>
      <c r="T7" s="50" t="str">
        <f t="shared" si="12"/>
        <v>無</v>
      </c>
      <c r="U7" s="51">
        <f t="shared" si="12"/>
        <v>932</v>
      </c>
      <c r="V7" s="51">
        <f t="shared" si="12"/>
        <v>37</v>
      </c>
      <c r="W7" s="51">
        <f t="shared" si="12"/>
        <v>15</v>
      </c>
      <c r="X7" s="50" t="str">
        <f t="shared" si="12"/>
        <v>利用料金制</v>
      </c>
      <c r="Y7" s="52">
        <f>Y8</f>
        <v>195.7</v>
      </c>
      <c r="Z7" s="52">
        <f t="shared" ref="Z7:AH7" si="13">Z8</f>
        <v>122</v>
      </c>
      <c r="AA7" s="52">
        <f t="shared" si="13"/>
        <v>114</v>
      </c>
      <c r="AB7" s="52">
        <f t="shared" si="13"/>
        <v>91</v>
      </c>
      <c r="AC7" s="52">
        <f t="shared" si="13"/>
        <v>99</v>
      </c>
      <c r="AD7" s="52">
        <f t="shared" si="13"/>
        <v>253.2</v>
      </c>
      <c r="AE7" s="52">
        <f t="shared" si="13"/>
        <v>90.6</v>
      </c>
      <c r="AF7" s="52">
        <f t="shared" si="13"/>
        <v>95.5</v>
      </c>
      <c r="AG7" s="52">
        <f t="shared" si="13"/>
        <v>101.1</v>
      </c>
      <c r="AH7" s="52">
        <f t="shared" si="13"/>
        <v>115.4</v>
      </c>
      <c r="AI7" s="49"/>
      <c r="AJ7" s="52">
        <f>AJ8</f>
        <v>0</v>
      </c>
      <c r="AK7" s="52">
        <f t="shared" ref="AK7:AS7" si="14">AK8</f>
        <v>0</v>
      </c>
      <c r="AL7" s="52">
        <f t="shared" si="14"/>
        <v>0</v>
      </c>
      <c r="AM7" s="52">
        <f t="shared" si="14"/>
        <v>0</v>
      </c>
      <c r="AN7" s="52">
        <f t="shared" si="14"/>
        <v>0</v>
      </c>
      <c r="AO7" s="52">
        <f t="shared" si="14"/>
        <v>0</v>
      </c>
      <c r="AP7" s="52">
        <f t="shared" si="14"/>
        <v>0</v>
      </c>
      <c r="AQ7" s="52">
        <f t="shared" si="14"/>
        <v>0</v>
      </c>
      <c r="AR7" s="52">
        <f t="shared" si="14"/>
        <v>0</v>
      </c>
      <c r="AS7" s="52">
        <f t="shared" si="14"/>
        <v>0</v>
      </c>
      <c r="AT7" s="49"/>
      <c r="AU7" s="53">
        <f>AU8</f>
        <v>0</v>
      </c>
      <c r="AV7" s="53">
        <f t="shared" ref="AV7:BD7" si="15">AV8</f>
        <v>0</v>
      </c>
      <c r="AW7" s="53">
        <f t="shared" si="15"/>
        <v>0</v>
      </c>
      <c r="AX7" s="53">
        <f t="shared" si="15"/>
        <v>0</v>
      </c>
      <c r="AY7" s="53">
        <f t="shared" si="15"/>
        <v>0</v>
      </c>
      <c r="AZ7" s="53">
        <f t="shared" si="15"/>
        <v>0</v>
      </c>
      <c r="BA7" s="53">
        <f t="shared" si="15"/>
        <v>0</v>
      </c>
      <c r="BB7" s="53">
        <f t="shared" si="15"/>
        <v>0</v>
      </c>
      <c r="BC7" s="53">
        <f t="shared" si="15"/>
        <v>0</v>
      </c>
      <c r="BD7" s="53">
        <f t="shared" si="15"/>
        <v>0</v>
      </c>
      <c r="BE7" s="51"/>
      <c r="BF7" s="52">
        <f>BF8</f>
        <v>69.5</v>
      </c>
      <c r="BG7" s="52">
        <f t="shared" ref="BG7:BO7" si="16">BG8</f>
        <v>18</v>
      </c>
      <c r="BH7" s="52">
        <f t="shared" si="16"/>
        <v>12</v>
      </c>
      <c r="BI7" s="52">
        <f t="shared" si="16"/>
        <v>-9</v>
      </c>
      <c r="BJ7" s="52">
        <f t="shared" si="16"/>
        <v>-1</v>
      </c>
      <c r="BK7" s="52">
        <f t="shared" si="16"/>
        <v>59.5</v>
      </c>
      <c r="BL7" s="52">
        <f t="shared" si="16"/>
        <v>-40.799999999999997</v>
      </c>
      <c r="BM7" s="52">
        <f t="shared" si="16"/>
        <v>71</v>
      </c>
      <c r="BN7" s="52">
        <f t="shared" si="16"/>
        <v>27.9</v>
      </c>
      <c r="BO7" s="52">
        <f t="shared" si="16"/>
        <v>32.4</v>
      </c>
      <c r="BP7" s="49"/>
      <c r="BQ7" s="53">
        <f>BQ8</f>
        <v>2020</v>
      </c>
      <c r="BR7" s="53">
        <f t="shared" ref="BR7:BZ7" si="17">BR8</f>
        <v>681</v>
      </c>
      <c r="BS7" s="53">
        <f t="shared" si="17"/>
        <v>426</v>
      </c>
      <c r="BT7" s="53">
        <f t="shared" si="17"/>
        <v>-338</v>
      </c>
      <c r="BU7" s="53">
        <f t="shared" si="17"/>
        <v>-33</v>
      </c>
      <c r="BV7" s="53">
        <f t="shared" si="17"/>
        <v>7824</v>
      </c>
      <c r="BW7" s="53">
        <f t="shared" si="17"/>
        <v>-112</v>
      </c>
      <c r="BX7" s="53">
        <f t="shared" si="17"/>
        <v>-1240</v>
      </c>
      <c r="BY7" s="53">
        <f t="shared" si="17"/>
        <v>2754</v>
      </c>
      <c r="BZ7" s="53">
        <f t="shared" si="17"/>
        <v>4159</v>
      </c>
      <c r="CA7" s="51"/>
      <c r="CB7" s="52">
        <f>CB8</f>
        <v>0</v>
      </c>
      <c r="CC7" s="52">
        <f t="shared" ref="CC7:CK7" si="18">CC8</f>
        <v>0</v>
      </c>
      <c r="CD7" s="52">
        <f t="shared" si="18"/>
        <v>0</v>
      </c>
      <c r="CE7" s="52">
        <f t="shared" si="18"/>
        <v>0</v>
      </c>
      <c r="CF7" s="52">
        <f t="shared" si="18"/>
        <v>0</v>
      </c>
      <c r="CG7" s="52">
        <f t="shared" si="18"/>
        <v>33.200000000000003</v>
      </c>
      <c r="CH7" s="52">
        <f t="shared" si="18"/>
        <v>30</v>
      </c>
      <c r="CI7" s="52">
        <f t="shared" si="18"/>
        <v>36.6</v>
      </c>
      <c r="CJ7" s="52">
        <f t="shared" si="18"/>
        <v>42.4</v>
      </c>
      <c r="CK7" s="52">
        <f t="shared" si="18"/>
        <v>48.8</v>
      </c>
      <c r="CL7" s="49"/>
      <c r="CM7" s="51">
        <f>CM8</f>
        <v>3078</v>
      </c>
      <c r="CN7" s="51">
        <f>CN8</f>
        <v>0</v>
      </c>
      <c r="CO7" s="52">
        <f>CO8</f>
        <v>0</v>
      </c>
      <c r="CP7" s="52">
        <f t="shared" ref="CP7:CX7" si="19">CP8</f>
        <v>0</v>
      </c>
      <c r="CQ7" s="52">
        <f t="shared" si="19"/>
        <v>0</v>
      </c>
      <c r="CR7" s="52">
        <f t="shared" si="19"/>
        <v>0</v>
      </c>
      <c r="CS7" s="52">
        <f t="shared" si="19"/>
        <v>0</v>
      </c>
      <c r="CT7" s="52">
        <f t="shared" si="19"/>
        <v>0</v>
      </c>
      <c r="CU7" s="52">
        <f t="shared" si="19"/>
        <v>0</v>
      </c>
      <c r="CV7" s="52">
        <f t="shared" si="19"/>
        <v>0</v>
      </c>
      <c r="CW7" s="52">
        <f t="shared" si="19"/>
        <v>0</v>
      </c>
      <c r="CX7" s="52">
        <f t="shared" si="19"/>
        <v>0</v>
      </c>
      <c r="CY7" s="49"/>
      <c r="CZ7" s="52">
        <f>CZ8</f>
        <v>0</v>
      </c>
      <c r="DA7" s="52">
        <f t="shared" ref="DA7:DI7" si="20">DA8</f>
        <v>0</v>
      </c>
      <c r="DB7" s="52">
        <f t="shared" si="20"/>
        <v>0</v>
      </c>
      <c r="DC7" s="52">
        <f t="shared" si="20"/>
        <v>0</v>
      </c>
      <c r="DD7" s="52">
        <f t="shared" si="20"/>
        <v>0</v>
      </c>
      <c r="DE7" s="52">
        <f t="shared" si="20"/>
        <v>0</v>
      </c>
      <c r="DF7" s="52">
        <f t="shared" si="20"/>
        <v>0</v>
      </c>
      <c r="DG7" s="52">
        <f t="shared" si="20"/>
        <v>0</v>
      </c>
      <c r="DH7" s="52">
        <f t="shared" si="20"/>
        <v>0</v>
      </c>
      <c r="DI7" s="52">
        <f t="shared" si="20"/>
        <v>0</v>
      </c>
      <c r="DJ7" s="49"/>
      <c r="DK7" s="52">
        <f>DK8</f>
        <v>98.4</v>
      </c>
      <c r="DL7" s="52">
        <f t="shared" ref="DL7:DT7" si="21">DL8</f>
        <v>86.5</v>
      </c>
      <c r="DM7" s="52">
        <f t="shared" si="21"/>
        <v>83.8</v>
      </c>
      <c r="DN7" s="52">
        <f t="shared" si="21"/>
        <v>86.5</v>
      </c>
      <c r="DO7" s="52">
        <f t="shared" si="21"/>
        <v>94.6</v>
      </c>
      <c r="DP7" s="52">
        <f t="shared" si="21"/>
        <v>94.3</v>
      </c>
      <c r="DQ7" s="52">
        <f t="shared" si="21"/>
        <v>65.5</v>
      </c>
      <c r="DR7" s="52">
        <f t="shared" si="21"/>
        <v>66.5</v>
      </c>
      <c r="DS7" s="52">
        <f t="shared" si="21"/>
        <v>75</v>
      </c>
      <c r="DT7" s="52">
        <f t="shared" si="21"/>
        <v>83.5</v>
      </c>
      <c r="DU7" s="49"/>
    </row>
    <row r="8" spans="1:125" s="54" customFormat="1" x14ac:dyDescent="0.2">
      <c r="A8" s="37"/>
      <c r="B8" s="55">
        <v>2023</v>
      </c>
      <c r="C8" s="55">
        <v>430005</v>
      </c>
      <c r="D8" s="55">
        <v>46</v>
      </c>
      <c r="E8" s="55">
        <v>14</v>
      </c>
      <c r="F8" s="55">
        <v>0</v>
      </c>
      <c r="G8" s="55">
        <v>2</v>
      </c>
      <c r="H8" s="55" t="s">
        <v>107</v>
      </c>
      <c r="I8" s="55" t="s">
        <v>108</v>
      </c>
      <c r="J8" s="55" t="s">
        <v>109</v>
      </c>
      <c r="K8" s="55" t="s">
        <v>110</v>
      </c>
      <c r="L8" s="55" t="s">
        <v>111</v>
      </c>
      <c r="M8" s="55" t="s">
        <v>112</v>
      </c>
      <c r="N8" s="55" t="s">
        <v>113</v>
      </c>
      <c r="O8" s="56">
        <v>97.4</v>
      </c>
      <c r="P8" s="57" t="s">
        <v>114</v>
      </c>
      <c r="Q8" s="57" t="s">
        <v>115</v>
      </c>
      <c r="R8" s="58">
        <v>32</v>
      </c>
      <c r="S8" s="57" t="s">
        <v>116</v>
      </c>
      <c r="T8" s="57" t="s">
        <v>116</v>
      </c>
      <c r="U8" s="58">
        <v>932</v>
      </c>
      <c r="V8" s="58">
        <v>37</v>
      </c>
      <c r="W8" s="58">
        <v>15</v>
      </c>
      <c r="X8" s="57" t="s">
        <v>117</v>
      </c>
      <c r="Y8" s="59">
        <v>195.7</v>
      </c>
      <c r="Z8" s="59">
        <v>122</v>
      </c>
      <c r="AA8" s="59">
        <v>114</v>
      </c>
      <c r="AB8" s="59">
        <v>91</v>
      </c>
      <c r="AC8" s="59">
        <v>99</v>
      </c>
      <c r="AD8" s="59">
        <v>253.2</v>
      </c>
      <c r="AE8" s="59">
        <v>90.6</v>
      </c>
      <c r="AF8" s="59">
        <v>95.5</v>
      </c>
      <c r="AG8" s="59">
        <v>101.1</v>
      </c>
      <c r="AH8" s="59">
        <v>115.4</v>
      </c>
      <c r="AI8" s="56">
        <v>129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6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59">
        <v>69.5</v>
      </c>
      <c r="BG8" s="59">
        <v>18</v>
      </c>
      <c r="BH8" s="59">
        <v>12</v>
      </c>
      <c r="BI8" s="59">
        <v>-9</v>
      </c>
      <c r="BJ8" s="59">
        <v>-1</v>
      </c>
      <c r="BK8" s="59">
        <v>59.5</v>
      </c>
      <c r="BL8" s="59">
        <v>-40.799999999999997</v>
      </c>
      <c r="BM8" s="59">
        <v>71</v>
      </c>
      <c r="BN8" s="59">
        <v>27.9</v>
      </c>
      <c r="BO8" s="59">
        <v>32.4</v>
      </c>
      <c r="BP8" s="56">
        <v>41.2</v>
      </c>
      <c r="BQ8" s="60">
        <v>2020</v>
      </c>
      <c r="BR8" s="60">
        <v>681</v>
      </c>
      <c r="BS8" s="60">
        <v>426</v>
      </c>
      <c r="BT8" s="61">
        <v>-338</v>
      </c>
      <c r="BU8" s="61">
        <v>-33</v>
      </c>
      <c r="BV8" s="60">
        <v>7824</v>
      </c>
      <c r="BW8" s="60">
        <v>-112</v>
      </c>
      <c r="BX8" s="60">
        <v>-1240</v>
      </c>
      <c r="BY8" s="60">
        <v>2754</v>
      </c>
      <c r="BZ8" s="60">
        <v>4159</v>
      </c>
      <c r="CA8" s="58">
        <v>27207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33.200000000000003</v>
      </c>
      <c r="CH8" s="59">
        <v>30</v>
      </c>
      <c r="CI8" s="59">
        <v>36.6</v>
      </c>
      <c r="CJ8" s="59">
        <v>42.4</v>
      </c>
      <c r="CK8" s="59">
        <v>48.8</v>
      </c>
      <c r="CL8" s="56">
        <v>61.5</v>
      </c>
      <c r="CM8" s="58">
        <v>3078</v>
      </c>
      <c r="CN8" s="58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59">
        <v>0</v>
      </c>
      <c r="CY8" s="56">
        <v>312.3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59">
        <v>0</v>
      </c>
      <c r="DI8" s="59">
        <v>0</v>
      </c>
      <c r="DJ8" s="56">
        <v>0</v>
      </c>
      <c r="DK8" s="59">
        <v>98.4</v>
      </c>
      <c r="DL8" s="59">
        <v>86.5</v>
      </c>
      <c r="DM8" s="59">
        <v>83.8</v>
      </c>
      <c r="DN8" s="59">
        <v>86.5</v>
      </c>
      <c r="DO8" s="59">
        <v>94.6</v>
      </c>
      <c r="DP8" s="59">
        <v>94.3</v>
      </c>
      <c r="DQ8" s="59">
        <v>65.5</v>
      </c>
      <c r="DR8" s="59">
        <v>66.5</v>
      </c>
      <c r="DS8" s="59">
        <v>75</v>
      </c>
      <c r="DT8" s="59">
        <v>83.5</v>
      </c>
      <c r="DU8" s="56">
        <v>130.9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51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3D66F637-C7DE-400E-8812-8C55CE778A20}"/>
</file>

<file path=customXml/itemProps2.xml><?xml version="1.0" encoding="utf-8"?>
<ds:datastoreItem xmlns:ds="http://schemas.openxmlformats.org/officeDocument/2006/customXml" ds:itemID="{B117E9A4-6462-4242-A388-BD444758E086}"/>
</file>

<file path=customXml/itemProps3.xml><?xml version="1.0" encoding="utf-8"?>
<ds:datastoreItem xmlns:ds="http://schemas.openxmlformats.org/officeDocument/2006/customXml" ds:itemID="{DA15D748-01B4-4638-86BB-70BA0F3B4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2025-02-14T05:23:07Z</dcterms:created>
  <dcterms:modified xsi:type="dcterms:W3CDTF">2025-02-14T05:23:19Z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