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8AC5BEB8CB978A97BE46E02DBC2A0818C4B6AA3F" xr6:coauthVersionLast="47" xr6:coauthVersionMax="47" xr10:uidLastSave="{22114343-7C2A-4D55-9528-07FE565C3DF4}"/>
  <workbookProtection workbookAlgorithmName="SHA-512" workbookHashValue="HkyADTrDtRuckEM7B+zcFPY1rX5C1VK0d4usRY9h+IC6U9YG3Ap4e9Eb/EsON2V+eePjZhBPPhaL5QY0tk+SpA==" workbookSaltValue="QLU42B18SqxW+rolf9eQWQ=="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I10" i="5" s="1"/>
  <c r="E10" i="5"/>
  <c r="DS10" i="5" s="1"/>
  <c r="D10" i="5"/>
  <c r="CV10" i="5" s="1"/>
  <c r="C10" i="5"/>
  <c r="CU10" i="5" s="1"/>
  <c r="B10" i="5"/>
  <c r="DE10" i="5"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O6" i="5"/>
  <c r="DN6" i="5"/>
  <c r="HK90" i="4" s="1"/>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H90" i="4"/>
  <c r="DG90" i="4"/>
  <c r="PZ81" i="4"/>
  <c r="OY81" i="4"/>
  <c r="JN81" i="4"/>
  <c r="IM81" i="4"/>
  <c r="HL81" i="4"/>
  <c r="AZ81" i="4"/>
  <c r="Y81" i="4"/>
  <c r="RA80" i="4"/>
  <c r="PZ80" i="4"/>
  <c r="OY80" i="4"/>
  <c r="CA80" i="4"/>
  <c r="MW79" i="4"/>
  <c r="IM79" i="4"/>
  <c r="OF56" i="4"/>
  <c r="CZ56" i="4"/>
  <c r="CF56" i="4"/>
  <c r="RH55" i="4"/>
  <c r="QN55" i="4"/>
  <c r="OZ55" i="4"/>
  <c r="OF55" i="4"/>
  <c r="MN55" i="4"/>
  <c r="KF55" i="4"/>
  <c r="JL55" i="4"/>
  <c r="GZ55" i="4"/>
  <c r="GF55" i="4"/>
  <c r="FL55" i="4"/>
  <c r="BL55" i="4"/>
  <c r="OF54" i="4"/>
  <c r="MN54" i="4"/>
  <c r="JL54" i="4"/>
  <c r="X54" i="4"/>
  <c r="RH33" i="4"/>
  <c r="QN33" i="4"/>
  <c r="LT33" i="4"/>
  <c r="KZ33" i="4"/>
  <c r="GZ33" i="4"/>
  <c r="CZ33" i="4"/>
  <c r="CF33" i="4"/>
  <c r="OZ32" i="4"/>
  <c r="OF32" i="4"/>
  <c r="MN32" i="4"/>
  <c r="JL32" i="4"/>
  <c r="OF31" i="4"/>
  <c r="MN31" i="4"/>
  <c r="KZ31" i="4"/>
  <c r="X31" i="4"/>
  <c r="LZ10" i="4"/>
  <c r="IT10" i="4"/>
  <c r="FN10" i="4"/>
  <c r="CH10" i="4"/>
  <c r="B10" i="4"/>
  <c r="PF8" i="4"/>
  <c r="LZ8" i="4"/>
  <c r="IT8" i="4"/>
  <c r="FN8" i="4"/>
  <c r="CH8" i="4"/>
  <c r="B8" i="4"/>
  <c r="B5" i="4"/>
  <c r="KF54" i="4" l="1"/>
  <c r="W10" i="5"/>
  <c r="GF56" i="4"/>
  <c r="RH32" i="4"/>
  <c r="EC81" i="4"/>
  <c r="AH10" i="5"/>
  <c r="FL56" i="4"/>
  <c r="OF33" i="4"/>
  <c r="KZ54" i="4"/>
  <c r="OZ31" i="4"/>
  <c r="OZ54" i="4"/>
  <c r="RA79" i="4"/>
  <c r="CZ31" i="4"/>
  <c r="AR33" i="4"/>
  <c r="PT54" i="4"/>
  <c r="AS10" i="5"/>
  <c r="KZ56" i="4"/>
  <c r="BL31" i="4"/>
  <c r="PT31" i="4"/>
  <c r="OY79" i="4"/>
  <c r="CF31" i="4"/>
  <c r="X33" i="4"/>
  <c r="BL54" i="4"/>
  <c r="AZ80" i="4"/>
  <c r="BO10" i="5"/>
  <c r="BZ10" i="5"/>
  <c r="CK10" i="5"/>
  <c r="JN79" i="4"/>
  <c r="NX79" i="4"/>
  <c r="LT56" i="4"/>
  <c r="QN31" i="4"/>
  <c r="RH31" i="4"/>
  <c r="QN56" i="4"/>
  <c r="FL31" i="4"/>
  <c r="BL32" i="4"/>
  <c r="CF54" i="4"/>
  <c r="QN54" i="4"/>
  <c r="RH56" i="4"/>
  <c r="GF31" i="4"/>
  <c r="CF32" i="4"/>
  <c r="CZ54" i="4"/>
  <c r="RH54" i="4"/>
  <c r="X56" i="4"/>
  <c r="CA79" i="4"/>
  <c r="IM80" i="4"/>
  <c r="GZ31" i="4"/>
  <c r="CZ32" i="4"/>
  <c r="FL33" i="4"/>
  <c r="FL54" i="4"/>
  <c r="AR56" i="4"/>
  <c r="DB79" i="4"/>
  <c r="JN80" i="4"/>
  <c r="JL31" i="4"/>
  <c r="GF32" i="4"/>
  <c r="GF33" i="4"/>
  <c r="GF54" i="4"/>
  <c r="BL56" i="4"/>
  <c r="EC79" i="4"/>
  <c r="MW80" i="4"/>
  <c r="DG10" i="5"/>
  <c r="KF31" i="4"/>
  <c r="GZ32" i="4"/>
  <c r="GZ54" i="4"/>
  <c r="HL79" i="4"/>
  <c r="DR10" i="5"/>
  <c r="EC10" i="5"/>
  <c r="AF11" i="5"/>
  <c r="ER32" i="4"/>
  <c r="AJ11" i="5"/>
  <c r="HT32" i="4"/>
  <c r="BD11" i="5"/>
  <c r="PT32" i="4"/>
  <c r="BX11" i="5"/>
  <c r="ER55" i="4"/>
  <c r="CB11" i="5"/>
  <c r="HT55" i="4"/>
  <c r="CA12" i="5"/>
  <c r="GZ56" i="4"/>
  <c r="CV11" i="5"/>
  <c r="PT55" i="4"/>
  <c r="CU12" i="5"/>
  <c r="OZ56" i="4"/>
  <c r="JL33" i="4"/>
  <c r="MN33" i="4"/>
  <c r="JL56" i="4"/>
  <c r="MN56" i="4"/>
  <c r="AF12" i="5"/>
  <c r="ER33" i="4"/>
  <c r="AJ12" i="5"/>
  <c r="HT33" i="4"/>
  <c r="BM11" i="5"/>
  <c r="X55" i="4"/>
  <c r="CV12" i="5"/>
  <c r="PT56" i="4"/>
  <c r="DH12" i="5"/>
  <c r="DB81" i="4"/>
  <c r="DQ11" i="5"/>
  <c r="HL80" i="4"/>
  <c r="EB12" i="5"/>
  <c r="NX81" i="4"/>
  <c r="X32" i="4"/>
  <c r="KF32" i="4"/>
  <c r="KF33" i="4"/>
  <c r="KF56" i="4"/>
  <c r="DB80" i="4"/>
  <c r="GK81" i="4"/>
  <c r="KO81" i="4"/>
  <c r="KZ32" i="4"/>
  <c r="QN32" i="4"/>
  <c r="BL33" i="4"/>
  <c r="OZ33" i="4"/>
  <c r="CF55" i="4"/>
  <c r="Y80" i="4"/>
  <c r="EC80" i="4"/>
  <c r="NX80" i="4"/>
  <c r="DG12" i="5"/>
  <c r="CA81" i="4"/>
  <c r="DP11" i="5"/>
  <c r="GK80" i="4"/>
  <c r="DT11" i="5"/>
  <c r="KO80" i="4"/>
  <c r="BD12" i="5"/>
  <c r="PT33" i="4"/>
  <c r="BQ11" i="5"/>
  <c r="CZ55" i="4"/>
  <c r="BX12" i="5"/>
  <c r="ER56" i="4"/>
  <c r="CB12" i="5"/>
  <c r="HT56" i="4"/>
  <c r="CK11" i="5"/>
  <c r="KZ55" i="4"/>
  <c r="FL32" i="4"/>
  <c r="Y79" i="4"/>
  <c r="MW81" i="4"/>
  <c r="RA81" i="4"/>
  <c r="AR31" i="4"/>
  <c r="ER31" i="4"/>
  <c r="HT31" i="4"/>
  <c r="LT31" i="4"/>
  <c r="AR32" i="4"/>
  <c r="LT32" i="4"/>
  <c r="AR54" i="4"/>
  <c r="ER54" i="4"/>
  <c r="HT54" i="4"/>
  <c r="LT54" i="4"/>
  <c r="AR55" i="4"/>
  <c r="LT55" i="4"/>
  <c r="AZ79" i="4"/>
  <c r="GK79" i="4"/>
  <c r="KO79" i="4"/>
  <c r="PZ79"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<sst xmlns="http://schemas.openxmlformats.org/spreadsheetml/2006/main" count="262" uniqueCount="109">
  <si>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</si>
  <si>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</si>
  <si>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</si>
  <si>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</si>
  <si>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</si>
  <si>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</si>
  <si>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</si>
  <si>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</si>
  <si>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</si>
  <si>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</si>
  <si>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</si>
  <si>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</si>
  <si>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</si>
  <si>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</si>
  <si>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</si>
  <si>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</si>
  <si>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</si>
  <si>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</si>
  <si>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</si>
  <si>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</si>
  <si>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</si>
  <si>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</si>
  <si>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</si>
  <si>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</si>
  <si>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</si>
  <si>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</si>
  <si>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</si>
  <si>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</si>
  <si>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</si>
  <si>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</si>
  <si>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</si>
  <si>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</si>
  <si>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</si>
  <si>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</si>
  <si>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</si>
  <si>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</si>
  <si>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</si>
  <si>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</si>
  <si>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</si>
  <si>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</si>
  <si>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</si>
  <si>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</si>
  <si>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</si>
  <si>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</si>
  <si>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</si>
  <si>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</si>
  <si>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</si>
  <si>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</si>
  <si>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</si>
  <si>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</si>
  <si>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</si>
  <si>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</si>
  <si>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</si>
  <si>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</si>
  <si>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</si>
  <si>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</si>
  <si>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</si>
  <si>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</si>
  <si>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</si>
  <si>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</si>
  <si>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</si>
  <si>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</si>
  <si>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</si>
  <si>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</si>
  <si>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</si>
  <si>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</si>
  <si>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</si>
  <si>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</si>
  <si>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</si>
  <si>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</si>
  <si>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</si>
  <si>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</si>
  <si>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</si>
  <si>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</si>
  <si>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</si>
  <si>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</si>
  <si>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</si>
  <si>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</si>
  <si>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</si>
  <si>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</si>
  <si>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</si>
  <si>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</si>
  <si>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</si>
  <si>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</si>
  <si>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</si>
  <si>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</si>
  <si>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</si>
  <si>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</si>
  <si>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</si>
  <si>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</si>
  <si>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470007</t>
  </si>
  <si>
    <t>46</t>
  </si>
  <si>
    <t>02</t>
  </si>
  <si>
    <t>0</t>
  </si>
  <si>
    <t>000</t>
  </si>
  <si>
    <t>沖縄県</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</si>
  <si>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</si>
  <si>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</si>
  <si>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</si>
  <si>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</si>
  <si>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</si>
  <si>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</si>
  <si>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</si>
  <si>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</si>
  <si>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</si>
  <si>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</si>
  <si>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状況としては、近年黒字で推移していたが、令和５年度は負担金や修繕費が増加したこと等により赤字となったため、経常収支比率が100％を下回っている。また、流動比率は100％以上となっており、全国平均値に比べ高い値となっている。累積欠損金比率は全国平均の23.61％に対し、当該値は0.27％となっており、健全な経営をおこなっている。
　一方、給水原価は全国平均値に比べ高くなっており、料金回収率は全国平均値に比べ低くなっている。
　これは、水源地と主な消費地が離れていることから、多くの施設や長距離の導・送水管が必要となり、施設投資規模や動力費等の費用負担が大きくなっていることが主な要因である。
　効率性の面では、施設利用率が全国平均値よりも高く、契約率も全国平均を上回っており、効率的な経営を行っている。</t>
    <phoneticPr fontId="5"/>
  </si>
  <si>
    <t>　管路及びその他施設の耐用年数については、過去の実績、施設の保全・維持管理の方策等の統一化及び長期的な修繕計画を実施することで、法定耐用年数より長い独自の更新基準年数を設定している。
　そのため、有形固定資産減価償却率は全国平均より高い値となっている。
　管路経年化率については、本土復帰後に整備した主要な管路が耐用年数を迎え、全国平均と比べ高い値で推移している。
　管路更新率については、老朽化した管路を計画的に更新を更新しているところであるが、令和５年度は供用開始した管路がなく、当該値は0.00％となっている。</t>
    <phoneticPr fontId="5"/>
  </si>
  <si>
    <r>
      <t>　現時点での経営状況は健全であるが、</t>
    </r>
    <r>
      <rPr>
        <sz val="11"/>
        <color theme="1"/>
        <rFont val="ＭＳ ゴシック"/>
        <family val="3"/>
        <charset val="128"/>
      </rPr>
      <t>沖縄県企業局中長期計画（経営戦略）のもと、引き続き、効率的な運営を行いつつ、経営状況の変動を注視していく必要がある。
　施設整備については、アセットマネジメントの手法を取り入れた施設整備更新計画を策定しており、老朽化施設の計画的な更新や耐震化を、財政状況を踏まえつつ進めていく必要がある。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</si>
</sst>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68.819999999999993</c:v>
                </c:pt>
                <c:pt idx="1">
                  <c:v>69.760000000000005</c:v>
                </c:pt>
                <c:pt idx="2">
                  <c:v>70.61</c:v>
                </c:pt>
                <c:pt idx="3">
                  <c:v>71.739999999999995</c:v>
                </c:pt>
                <c:pt idx="4">
                  <c:v>73.400000000000006</c:v>
                </c:pt>
              </c:numCache>
            </c:numRef>
          </c:val>
          <c:extLst>
            <c:ext xmlns:c16="http://schemas.microsoft.com/office/drawing/2014/chart" uri="{C3380CC4-5D6E-409C-BE32-E72D297353CC}">
              <c16:uniqueId val="{00000000-B788-4352-818A-50D928F168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B788-4352-818A-50D928F168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7.0000000000000007E-2</c:v>
                </c:pt>
                <c:pt idx="2">
                  <c:v>0</c:v>
                </c:pt>
                <c:pt idx="3">
                  <c:v>0</c:v>
                </c:pt>
                <c:pt idx="4">
                  <c:v>0.27</c:v>
                </c:pt>
              </c:numCache>
            </c:numRef>
          </c:val>
          <c:extLst>
            <c:ext xmlns:c16="http://schemas.microsoft.com/office/drawing/2014/chart" uri="{C3380CC4-5D6E-409C-BE32-E72D297353CC}">
              <c16:uniqueId val="{00000000-7256-41B8-81C1-6D15400199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7256-41B8-81C1-6D15400199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106.46</c:v>
                </c:pt>
                <c:pt idx="1">
                  <c:v>98.67</c:v>
                </c:pt>
                <c:pt idx="2">
                  <c:v>112.71</c:v>
                </c:pt>
                <c:pt idx="3">
                  <c:v>103.09</c:v>
                </c:pt>
                <c:pt idx="4">
                  <c:v>99.51</c:v>
                </c:pt>
              </c:numCache>
            </c:numRef>
          </c:val>
          <c:extLst>
            <c:ext xmlns:c16="http://schemas.microsoft.com/office/drawing/2014/chart" uri="{C3380CC4-5D6E-409C-BE32-E72D297353CC}">
              <c16:uniqueId val="{00000000-9003-4BF5-8366-91F63173A2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9003-4BF5-8366-91F63173A2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51.93</c:v>
                </c:pt>
                <c:pt idx="1">
                  <c:v>52.53</c:v>
                </c:pt>
                <c:pt idx="2">
                  <c:v>52.03</c:v>
                </c:pt>
                <c:pt idx="3">
                  <c:v>52.05</c:v>
                </c:pt>
                <c:pt idx="4">
                  <c:v>52.03</c:v>
                </c:pt>
              </c:numCache>
            </c:numRef>
          </c:val>
          <c:extLst>
            <c:ext xmlns:c16="http://schemas.microsoft.com/office/drawing/2014/chart" uri="{C3380CC4-5D6E-409C-BE32-E72D297353CC}">
              <c16:uniqueId val="{00000000-F7B5-4507-B9BF-41062B5D65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F7B5-4507-B9BF-41062B5D65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0.59</c:v>
                </c:pt>
                <c:pt idx="1">
                  <c:v>0</c:v>
                </c:pt>
                <c:pt idx="2">
                  <c:v>0.51</c:v>
                </c:pt>
                <c:pt idx="3">
                  <c:v>0</c:v>
                </c:pt>
                <c:pt idx="4">
                  <c:v>0</c:v>
                </c:pt>
              </c:numCache>
            </c:numRef>
          </c:val>
          <c:extLst>
            <c:ext xmlns:c16="http://schemas.microsoft.com/office/drawing/2014/chart" uri="{C3380CC4-5D6E-409C-BE32-E72D297353CC}">
              <c16:uniqueId val="{00000000-6BA3-493E-84C8-5C57512ED3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6BA3-493E-84C8-5C57512ED3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962.9</c:v>
                </c:pt>
                <c:pt idx="1">
                  <c:v>1367.59</c:v>
                </c:pt>
                <c:pt idx="2">
                  <c:v>1466.66</c:v>
                </c:pt>
                <c:pt idx="3">
                  <c:v>1283.8499999999999</c:v>
                </c:pt>
                <c:pt idx="4">
                  <c:v>1128.6600000000001</c:v>
                </c:pt>
              </c:numCache>
            </c:numRef>
          </c:val>
          <c:extLst>
            <c:ext xmlns:c16="http://schemas.microsoft.com/office/drawing/2014/chart" uri="{C3380CC4-5D6E-409C-BE32-E72D297353CC}">
              <c16:uniqueId val="{00000000-481F-4699-8C41-0EB0D3405F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481F-4699-8C41-0EB0D3405F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131.96</c:v>
                </c:pt>
                <c:pt idx="1">
                  <c:v>117.08</c:v>
                </c:pt>
                <c:pt idx="2">
                  <c:v>90.91</c:v>
                </c:pt>
                <c:pt idx="3">
                  <c:v>79.430000000000007</c:v>
                </c:pt>
                <c:pt idx="4">
                  <c:v>66.41</c:v>
                </c:pt>
              </c:numCache>
            </c:numRef>
          </c:val>
          <c:extLst>
            <c:ext xmlns:c16="http://schemas.microsoft.com/office/drawing/2014/chart" uri="{C3380CC4-5D6E-409C-BE32-E72D297353CC}">
              <c16:uniqueId val="{00000000-EDBB-4E7E-A2FD-C73C87CA91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EDBB-4E7E-A2FD-C73C87CA91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94.84</c:v>
                </c:pt>
                <c:pt idx="1">
                  <c:v>81.99</c:v>
                </c:pt>
                <c:pt idx="2">
                  <c:v>109.15</c:v>
                </c:pt>
                <c:pt idx="3">
                  <c:v>97.59</c:v>
                </c:pt>
                <c:pt idx="4">
                  <c:v>93.46</c:v>
                </c:pt>
              </c:numCache>
            </c:numRef>
          </c:val>
          <c:extLst>
            <c:ext xmlns:c16="http://schemas.microsoft.com/office/drawing/2014/chart" uri="{C3380CC4-5D6E-409C-BE32-E72D297353CC}">
              <c16:uniqueId val="{00000000-8E45-48DB-A073-8E81697446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8E45-48DB-A073-8E81697446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38.31</c:v>
                </c:pt>
                <c:pt idx="1">
                  <c:v>43.84</c:v>
                </c:pt>
                <c:pt idx="2">
                  <c:v>32.700000000000003</c:v>
                </c:pt>
                <c:pt idx="3">
                  <c:v>36.630000000000003</c:v>
                </c:pt>
                <c:pt idx="4">
                  <c:v>38.25</c:v>
                </c:pt>
              </c:numCache>
            </c:numRef>
          </c:val>
          <c:extLst>
            <c:ext xmlns:c16="http://schemas.microsoft.com/office/drawing/2014/chart" uri="{C3380CC4-5D6E-409C-BE32-E72D297353CC}">
              <c16:uniqueId val="{00000000-923F-4D49-975D-CA7D00A611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923F-4D49-975D-CA7D00A611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54.83</c:v>
                </c:pt>
                <c:pt idx="1">
                  <c:v>50.89</c:v>
                </c:pt>
                <c:pt idx="2">
                  <c:v>57.17</c:v>
                </c:pt>
                <c:pt idx="3">
                  <c:v>59.67</c:v>
                </c:pt>
                <c:pt idx="4">
                  <c:v>59.43</c:v>
                </c:pt>
              </c:numCache>
            </c:numRef>
          </c:val>
          <c:extLst>
            <c:ext xmlns:c16="http://schemas.microsoft.com/office/drawing/2014/chart" uri="{C3380CC4-5D6E-409C-BE32-E72D297353CC}">
              <c16:uniqueId val="{00000000-7E7A-4BF1-A9F9-A689BA9429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7E7A-4BF1-A9F9-A689BA9429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72.150000000000006</c:v>
                </c:pt>
                <c:pt idx="1">
                  <c:v>85.78</c:v>
                </c:pt>
                <c:pt idx="2">
                  <c:v>84.96</c:v>
                </c:pt>
                <c:pt idx="3">
                  <c:v>84.25</c:v>
                </c:pt>
                <c:pt idx="4">
                  <c:v>84.86</c:v>
                </c:pt>
              </c:numCache>
            </c:numRef>
          </c:val>
          <c:extLst>
            <c:ext xmlns:c16="http://schemas.microsoft.com/office/drawing/2014/chart" uri="{C3380CC4-5D6E-409C-BE32-E72D297353CC}">
              <c16:uniqueId val="{00000000-E6AC-4653-8C2D-7D8E538EC0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E6AC-4653-8C2D-7D8E538EC0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election activeCell="B2" sqref="B2:TA4"/>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沖縄県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17829</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93</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110</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25458</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106.46</v>
      </c>
      <c r="Y32" s="121"/>
      <c r="Z32" s="121"/>
      <c r="AA32" s="121"/>
      <c r="AB32" s="121"/>
      <c r="AC32" s="121"/>
      <c r="AD32" s="121"/>
      <c r="AE32" s="121"/>
      <c r="AF32" s="121"/>
      <c r="AG32" s="121"/>
      <c r="AH32" s="121"/>
      <c r="AI32" s="121"/>
      <c r="AJ32" s="121"/>
      <c r="AK32" s="121"/>
      <c r="AL32" s="121"/>
      <c r="AM32" s="121"/>
      <c r="AN32" s="121"/>
      <c r="AO32" s="121"/>
      <c r="AP32" s="121"/>
      <c r="AQ32" s="122"/>
      <c r="AR32" s="120">
        <f>データ!U6</f>
        <v>98.67</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112.71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103.09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99.51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7.0000000000000007E-2</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0.27</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962.9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1367.59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1466.66</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1283.8499999999999</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1128.6600000000001</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131.96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117.08</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90.91</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79.430000000000007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66.41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114.99</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110.04</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115</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110.28</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75.56</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68.38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66.13</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70.209999999999994</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67.7</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786.06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771.18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815.18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808.62</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717.27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450.91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444.01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413.29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408.48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383.72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107</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94.84</v>
      </c>
      <c r="Y55" s="121"/>
      <c r="Z55" s="121"/>
      <c r="AA55" s="121"/>
      <c r="AB55" s="121"/>
      <c r="AC55" s="121"/>
      <c r="AD55" s="121"/>
      <c r="AE55" s="121"/>
      <c r="AF55" s="121"/>
      <c r="AG55" s="121"/>
      <c r="AH55" s="121"/>
      <c r="AI55" s="121"/>
      <c r="AJ55" s="121"/>
      <c r="AK55" s="121"/>
      <c r="AL55" s="121"/>
      <c r="AM55" s="121"/>
      <c r="AN55" s="121"/>
      <c r="AO55" s="121"/>
      <c r="AP55" s="121"/>
      <c r="AQ55" s="122"/>
      <c r="AR55" s="120">
        <f>データ!BM6</f>
        <v>81.99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109.15</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97.59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93.46</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38.31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43.84</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32.700000000000003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36.630000000000003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38.25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54.83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50.89</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57.17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59.67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59.43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72.150000000000006</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85.78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84.96</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84.25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84.86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103.39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96.49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101.92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98.05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100.19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30.96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33.229999999999997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31.6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32.869999999999997</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45.51</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44.67</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41.71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47.02</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47.4</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64.14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63.89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64.7</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65.38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68.25</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108</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68.819999999999993</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69.760000000000005</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70.61</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71.739999999999995</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73.400000000000006</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51.93</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52.53</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52.03</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52.05</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52.03</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0.59</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0.51</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54.51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56.07</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55.87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56.81</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36.58</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40.880000000000003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41.24</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39.020000000000003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39.57</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0.36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0.31</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0.03</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37</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38</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【114.39】</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【494.95】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【229.84】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【110.13】</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【19.72】</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BfElGqNw50X5Fg3QogrltdDQQI5XJK0akjC2UtgEQzpjvryBZOicSOLjtGalDCETwTOlkqYXCwi9ZLjbfBoimA==" saltValue="8ZW4RlXWUPcX9oFpOibOv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106.46</v>
      </c>
      <c r="U6" s="35">
        <f>U7</f>
        <v>98.67</v>
      </c>
      <c r="V6" s="35">
        <f>V7</f>
        <v>112.71</v>
      </c>
      <c r="W6" s="35">
        <f>W7</f>
        <v>103.09</v>
      </c>
      <c r="X6" s="35">
        <f t="shared" si="3"/>
        <v>99.51</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7.0000000000000007E-2</v>
      </c>
      <c r="AG6" s="35">
        <f>AG7</f>
        <v>0</v>
      </c>
      <c r="AH6" s="35">
        <f>AH7</f>
        <v>0</v>
      </c>
      <c r="AI6" s="35">
        <f t="shared" si="3"/>
        <v>0.27</v>
      </c>
      <c r="AJ6" s="35">
        <f t="shared" si="3"/>
        <v>75.56</v>
      </c>
      <c r="AK6" s="35">
        <f t="shared" si="3"/>
        <v>68.38</v>
      </c>
      <c r="AL6" s="35">
        <f t="shared" si="3"/>
        <v>66.13</v>
      </c>
      <c r="AM6" s="35">
        <f t="shared" si="3"/>
        <v>70.209999999999994</v>
      </c>
      <c r="AN6" s="35">
        <f t="shared" si="3"/>
        <v>67.7</v>
      </c>
      <c r="AO6" s="33" t="str">
        <f>IF(AO7="-","【-】","【"&amp;SUBSTITUTE(TEXT(AO7,"#,##0.00"),"-","△")&amp;"】")</f>
        <v>【23.61】</v>
      </c>
      <c r="AP6" s="35">
        <f t="shared" si="3"/>
        <v>962.9</v>
      </c>
      <c r="AQ6" s="35">
        <f>AQ7</f>
        <v>1367.59</v>
      </c>
      <c r="AR6" s="35">
        <f>AR7</f>
        <v>1466.66</v>
      </c>
      <c r="AS6" s="35">
        <f>AS7</f>
        <v>1283.8499999999999</v>
      </c>
      <c r="AT6" s="35">
        <f t="shared" si="3"/>
        <v>1128.6600000000001</v>
      </c>
      <c r="AU6" s="35">
        <f t="shared" si="3"/>
        <v>786.06</v>
      </c>
      <c r="AV6" s="35">
        <f t="shared" si="3"/>
        <v>771.18</v>
      </c>
      <c r="AW6" s="35">
        <f t="shared" si="3"/>
        <v>815.18</v>
      </c>
      <c r="AX6" s="35">
        <f t="shared" si="3"/>
        <v>808.62</v>
      </c>
      <c r="AY6" s="35">
        <f t="shared" si="3"/>
        <v>717.27</v>
      </c>
      <c r="AZ6" s="33" t="str">
        <f>IF(AZ7="-","【-】","【"&amp;SUBSTITUTE(TEXT(AZ7,"#,##0.00"),"-","△")&amp;"】")</f>
        <v>【494.95】</v>
      </c>
      <c r="BA6" s="35">
        <f t="shared" si="3"/>
        <v>131.96</v>
      </c>
      <c r="BB6" s="35">
        <f>BB7</f>
        <v>117.08</v>
      </c>
      <c r="BC6" s="35">
        <f>BC7</f>
        <v>90.91</v>
      </c>
      <c r="BD6" s="35">
        <f>BD7</f>
        <v>79.430000000000007</v>
      </c>
      <c r="BE6" s="35">
        <f t="shared" si="3"/>
        <v>66.41</v>
      </c>
      <c r="BF6" s="35">
        <f t="shared" si="3"/>
        <v>450.91</v>
      </c>
      <c r="BG6" s="35">
        <f t="shared" si="3"/>
        <v>444.01</v>
      </c>
      <c r="BH6" s="35">
        <f t="shared" si="3"/>
        <v>413.29</v>
      </c>
      <c r="BI6" s="35">
        <f t="shared" si="3"/>
        <v>408.48</v>
      </c>
      <c r="BJ6" s="35">
        <f t="shared" si="3"/>
        <v>383.72</v>
      </c>
      <c r="BK6" s="33" t="str">
        <f>IF(BK7="-","【-】","【"&amp;SUBSTITUTE(TEXT(BK7,"#,##0.00"),"-","△")&amp;"】")</f>
        <v>【229.84】</v>
      </c>
      <c r="BL6" s="35">
        <f t="shared" si="3"/>
        <v>94.84</v>
      </c>
      <c r="BM6" s="35">
        <f>BM7</f>
        <v>81.99</v>
      </c>
      <c r="BN6" s="35">
        <f>BN7</f>
        <v>109.15</v>
      </c>
      <c r="BO6" s="35">
        <f>BO7</f>
        <v>97.59</v>
      </c>
      <c r="BP6" s="35">
        <f t="shared" si="3"/>
        <v>93.46</v>
      </c>
      <c r="BQ6" s="35">
        <f t="shared" si="3"/>
        <v>103.39</v>
      </c>
      <c r="BR6" s="35">
        <f t="shared" si="3"/>
        <v>96.49</v>
      </c>
      <c r="BS6" s="35">
        <f t="shared" si="3"/>
        <v>101.92</v>
      </c>
      <c r="BT6" s="35">
        <f t="shared" si="3"/>
        <v>98.05</v>
      </c>
      <c r="BU6" s="35">
        <f t="shared" si="3"/>
        <v>100.19</v>
      </c>
      <c r="BV6" s="33" t="str">
        <f>IF(BV7="-","【-】","【"&amp;SUBSTITUTE(TEXT(BV7,"#,##0.00"),"-","△")&amp;"】")</f>
        <v>【110.13】</v>
      </c>
      <c r="BW6" s="35">
        <f t="shared" si="3"/>
        <v>38.31</v>
      </c>
      <c r="BX6" s="35">
        <f>BX7</f>
        <v>43.84</v>
      </c>
      <c r="BY6" s="35">
        <f>BY7</f>
        <v>32.700000000000003</v>
      </c>
      <c r="BZ6" s="35">
        <f>BZ7</f>
        <v>36.630000000000003</v>
      </c>
      <c r="CA6" s="35">
        <f t="shared" si="3"/>
        <v>38.25</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54.83</v>
      </c>
      <c r="CI6" s="35">
        <f>CI7</f>
        <v>50.89</v>
      </c>
      <c r="CJ6" s="35">
        <f>CJ7</f>
        <v>57.17</v>
      </c>
      <c r="CK6" s="35">
        <f>CK7</f>
        <v>59.67</v>
      </c>
      <c r="CL6" s="35">
        <f t="shared" si="5"/>
        <v>59.43</v>
      </c>
      <c r="CM6" s="35">
        <f t="shared" si="5"/>
        <v>45.51</v>
      </c>
      <c r="CN6" s="35">
        <f t="shared" si="5"/>
        <v>44.67</v>
      </c>
      <c r="CO6" s="35">
        <f t="shared" si="5"/>
        <v>41.71</v>
      </c>
      <c r="CP6" s="35">
        <f t="shared" si="5"/>
        <v>47.02</v>
      </c>
      <c r="CQ6" s="35">
        <f t="shared" si="5"/>
        <v>47.4</v>
      </c>
      <c r="CR6" s="33" t="str">
        <f>IF(CR7="-","【-】","【"&amp;SUBSTITUTE(TEXT(CR7,"#,##0.00"),"-","△")&amp;"】")</f>
        <v>【52.61】</v>
      </c>
      <c r="CS6" s="35">
        <f t="shared" ref="CS6:DB6" si="6">CS7</f>
        <v>72.150000000000006</v>
      </c>
      <c r="CT6" s="35">
        <f>CT7</f>
        <v>85.78</v>
      </c>
      <c r="CU6" s="35">
        <f>CU7</f>
        <v>84.96</v>
      </c>
      <c r="CV6" s="35">
        <f>CV7</f>
        <v>84.25</v>
      </c>
      <c r="CW6" s="35">
        <f t="shared" si="6"/>
        <v>84.86</v>
      </c>
      <c r="CX6" s="35">
        <f t="shared" si="6"/>
        <v>64.14</v>
      </c>
      <c r="CY6" s="35">
        <f t="shared" si="6"/>
        <v>63.89</v>
      </c>
      <c r="CZ6" s="35">
        <f t="shared" si="6"/>
        <v>64.7</v>
      </c>
      <c r="DA6" s="35">
        <f t="shared" si="6"/>
        <v>65.38</v>
      </c>
      <c r="DB6" s="35">
        <f t="shared" si="6"/>
        <v>68.25</v>
      </c>
      <c r="DC6" s="33" t="str">
        <f>IF(DC7="-","【-】","【"&amp;SUBSTITUTE(TEXT(DC7,"#,##0.00"),"-","△")&amp;"】")</f>
        <v>【77.52】</v>
      </c>
      <c r="DD6" s="35">
        <f t="shared" ref="DD6:DM6" si="7">DD7</f>
        <v>68.819999999999993</v>
      </c>
      <c r="DE6" s="35">
        <f>DE7</f>
        <v>69.760000000000005</v>
      </c>
      <c r="DF6" s="35">
        <f>DF7</f>
        <v>70.61</v>
      </c>
      <c r="DG6" s="35">
        <f>DG7</f>
        <v>71.739999999999995</v>
      </c>
      <c r="DH6" s="35">
        <f t="shared" si="7"/>
        <v>73.400000000000006</v>
      </c>
      <c r="DI6" s="35">
        <f t="shared" si="7"/>
        <v>54.51</v>
      </c>
      <c r="DJ6" s="35">
        <f t="shared" si="7"/>
        <v>55.38</v>
      </c>
      <c r="DK6" s="35">
        <f t="shared" si="7"/>
        <v>56.07</v>
      </c>
      <c r="DL6" s="35">
        <f t="shared" si="7"/>
        <v>55.87</v>
      </c>
      <c r="DM6" s="35">
        <f t="shared" si="7"/>
        <v>56.81</v>
      </c>
      <c r="DN6" s="33" t="str">
        <f>IF(DN7="-","【-】","【"&amp;SUBSTITUTE(TEXT(DN7,"#,##0.00"),"-","△")&amp;"】")</f>
        <v>【61.16】</v>
      </c>
      <c r="DO6" s="35">
        <f t="shared" ref="DO6:DX6" si="8">DO7</f>
        <v>51.93</v>
      </c>
      <c r="DP6" s="35">
        <f>DP7</f>
        <v>52.53</v>
      </c>
      <c r="DQ6" s="35">
        <f>DQ7</f>
        <v>52.03</v>
      </c>
      <c r="DR6" s="35">
        <f>DR7</f>
        <v>52.05</v>
      </c>
      <c r="DS6" s="35">
        <f t="shared" si="8"/>
        <v>52.03</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0.59</v>
      </c>
      <c r="EA6" s="35">
        <f>EA7</f>
        <v>0</v>
      </c>
      <c r="EB6" s="35">
        <f>EB7</f>
        <v>0.51</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2">
      <c r="A7"/>
      <c r="B7" s="37" t="s">
        <v>89</v>
      </c>
      <c r="C7" s="37" t="s">
        <v>90</v>
      </c>
      <c r="D7" s="37" t="s">
        <v>91</v>
      </c>
      <c r="E7" s="37" t="s">
        <v>92</v>
      </c>
      <c r="F7" s="37" t="s">
        <v>93</v>
      </c>
      <c r="G7" s="37" t="s">
        <v>94</v>
      </c>
      <c r="H7" s="37" t="s">
        <v>95</v>
      </c>
      <c r="I7" s="37" t="s">
        <v>96</v>
      </c>
      <c r="J7" s="37" t="s">
        <v>97</v>
      </c>
      <c r="K7" s="38">
        <v>30000</v>
      </c>
      <c r="L7" s="37" t="s">
        <v>98</v>
      </c>
      <c r="M7" s="38">
        <v>1</v>
      </c>
      <c r="N7" s="38">
        <v>17829</v>
      </c>
      <c r="O7" s="39" t="s">
        <v>99</v>
      </c>
      <c r="P7" s="39">
        <v>93</v>
      </c>
      <c r="Q7" s="38">
        <v>110</v>
      </c>
      <c r="R7" s="38">
        <v>25458</v>
      </c>
      <c r="S7" s="37" t="s">
        <v>100</v>
      </c>
      <c r="T7" s="40">
        <v>106.46</v>
      </c>
      <c r="U7" s="40">
        <v>98.67</v>
      </c>
      <c r="V7" s="40">
        <v>112.71</v>
      </c>
      <c r="W7" s="40">
        <v>103.09</v>
      </c>
      <c r="X7" s="40">
        <v>99.51</v>
      </c>
      <c r="Y7" s="40">
        <v>114.99</v>
      </c>
      <c r="Z7" s="40">
        <v>110.04</v>
      </c>
      <c r="AA7" s="40">
        <v>115</v>
      </c>
      <c r="AB7" s="40">
        <v>110.28</v>
      </c>
      <c r="AC7" s="41">
        <v>111.15</v>
      </c>
      <c r="AD7" s="40">
        <v>114.39</v>
      </c>
      <c r="AE7" s="40">
        <v>0</v>
      </c>
      <c r="AF7" s="40">
        <v>7.0000000000000007E-2</v>
      </c>
      <c r="AG7" s="40">
        <v>0</v>
      </c>
      <c r="AH7" s="40">
        <v>0</v>
      </c>
      <c r="AI7" s="40">
        <v>0.27</v>
      </c>
      <c r="AJ7" s="40">
        <v>75.56</v>
      </c>
      <c r="AK7" s="40">
        <v>68.38</v>
      </c>
      <c r="AL7" s="40">
        <v>66.13</v>
      </c>
      <c r="AM7" s="40">
        <v>70.209999999999994</v>
      </c>
      <c r="AN7" s="40">
        <v>67.7</v>
      </c>
      <c r="AO7" s="40">
        <v>23.61</v>
      </c>
      <c r="AP7" s="40">
        <v>962.9</v>
      </c>
      <c r="AQ7" s="40">
        <v>1367.59</v>
      </c>
      <c r="AR7" s="40">
        <v>1466.66</v>
      </c>
      <c r="AS7" s="40">
        <v>1283.8499999999999</v>
      </c>
      <c r="AT7" s="40">
        <v>1128.6600000000001</v>
      </c>
      <c r="AU7" s="40">
        <v>786.06</v>
      </c>
      <c r="AV7" s="40">
        <v>771.18</v>
      </c>
      <c r="AW7" s="40">
        <v>815.18</v>
      </c>
      <c r="AX7" s="40">
        <v>808.62</v>
      </c>
      <c r="AY7" s="40">
        <v>717.27</v>
      </c>
      <c r="AZ7" s="40">
        <v>494.95</v>
      </c>
      <c r="BA7" s="40">
        <v>131.96</v>
      </c>
      <c r="BB7" s="40">
        <v>117.08</v>
      </c>
      <c r="BC7" s="40">
        <v>90.91</v>
      </c>
      <c r="BD7" s="40">
        <v>79.430000000000007</v>
      </c>
      <c r="BE7" s="40">
        <v>66.41</v>
      </c>
      <c r="BF7" s="40">
        <v>450.91</v>
      </c>
      <c r="BG7" s="40">
        <v>444.01</v>
      </c>
      <c r="BH7" s="40">
        <v>413.29</v>
      </c>
      <c r="BI7" s="40">
        <v>408.48</v>
      </c>
      <c r="BJ7" s="40">
        <v>383.72</v>
      </c>
      <c r="BK7" s="40">
        <v>229.84</v>
      </c>
      <c r="BL7" s="40">
        <v>94.84</v>
      </c>
      <c r="BM7" s="40">
        <v>81.99</v>
      </c>
      <c r="BN7" s="40">
        <v>109.15</v>
      </c>
      <c r="BO7" s="40">
        <v>97.59</v>
      </c>
      <c r="BP7" s="40">
        <v>93.46</v>
      </c>
      <c r="BQ7" s="40">
        <v>103.39</v>
      </c>
      <c r="BR7" s="40">
        <v>96.49</v>
      </c>
      <c r="BS7" s="40">
        <v>101.92</v>
      </c>
      <c r="BT7" s="40">
        <v>98.05</v>
      </c>
      <c r="BU7" s="40">
        <v>100.19</v>
      </c>
      <c r="BV7" s="40">
        <v>110.13</v>
      </c>
      <c r="BW7" s="40">
        <v>38.31</v>
      </c>
      <c r="BX7" s="40">
        <v>43.84</v>
      </c>
      <c r="BY7" s="40">
        <v>32.700000000000003</v>
      </c>
      <c r="BZ7" s="40">
        <v>36.630000000000003</v>
      </c>
      <c r="CA7" s="40">
        <v>38.25</v>
      </c>
      <c r="CB7" s="40">
        <v>30.96</v>
      </c>
      <c r="CC7" s="40">
        <v>33.229999999999997</v>
      </c>
      <c r="CD7" s="40">
        <v>31.6</v>
      </c>
      <c r="CE7" s="40">
        <v>33.26</v>
      </c>
      <c r="CF7" s="40">
        <v>32.869999999999997</v>
      </c>
      <c r="CG7" s="40">
        <v>19.72</v>
      </c>
      <c r="CH7" s="40">
        <v>54.83</v>
      </c>
      <c r="CI7" s="40">
        <v>50.89</v>
      </c>
      <c r="CJ7" s="40">
        <v>57.17</v>
      </c>
      <c r="CK7" s="40">
        <v>59.67</v>
      </c>
      <c r="CL7" s="40">
        <v>59.43</v>
      </c>
      <c r="CM7" s="40">
        <v>45.51</v>
      </c>
      <c r="CN7" s="40">
        <v>44.67</v>
      </c>
      <c r="CO7" s="40">
        <v>41.71</v>
      </c>
      <c r="CP7" s="40">
        <v>47.02</v>
      </c>
      <c r="CQ7" s="40">
        <v>47.4</v>
      </c>
      <c r="CR7" s="40">
        <v>52.61</v>
      </c>
      <c r="CS7" s="40">
        <v>72.150000000000006</v>
      </c>
      <c r="CT7" s="40">
        <v>85.78</v>
      </c>
      <c r="CU7" s="40">
        <v>84.96</v>
      </c>
      <c r="CV7" s="40">
        <v>84.25</v>
      </c>
      <c r="CW7" s="40">
        <v>84.86</v>
      </c>
      <c r="CX7" s="40">
        <v>64.14</v>
      </c>
      <c r="CY7" s="40">
        <v>63.89</v>
      </c>
      <c r="CZ7" s="40">
        <v>64.7</v>
      </c>
      <c r="DA7" s="40">
        <v>65.38</v>
      </c>
      <c r="DB7" s="40">
        <v>68.25</v>
      </c>
      <c r="DC7" s="40">
        <v>77.52</v>
      </c>
      <c r="DD7" s="40">
        <v>68.819999999999993</v>
      </c>
      <c r="DE7" s="40">
        <v>69.760000000000005</v>
      </c>
      <c r="DF7" s="40">
        <v>70.61</v>
      </c>
      <c r="DG7" s="40">
        <v>71.739999999999995</v>
      </c>
      <c r="DH7" s="40">
        <v>73.400000000000006</v>
      </c>
      <c r="DI7" s="40">
        <v>54.51</v>
      </c>
      <c r="DJ7" s="40">
        <v>55.38</v>
      </c>
      <c r="DK7" s="40">
        <v>56.07</v>
      </c>
      <c r="DL7" s="40">
        <v>55.87</v>
      </c>
      <c r="DM7" s="40">
        <v>56.81</v>
      </c>
      <c r="DN7" s="40">
        <v>61.16</v>
      </c>
      <c r="DO7" s="40">
        <v>51.93</v>
      </c>
      <c r="DP7" s="40">
        <v>52.53</v>
      </c>
      <c r="DQ7" s="40">
        <v>52.03</v>
      </c>
      <c r="DR7" s="40">
        <v>52.05</v>
      </c>
      <c r="DS7" s="40">
        <v>52.03</v>
      </c>
      <c r="DT7" s="40">
        <v>36.58</v>
      </c>
      <c r="DU7" s="40">
        <v>40.880000000000003</v>
      </c>
      <c r="DV7" s="40">
        <v>41.24</v>
      </c>
      <c r="DW7" s="40">
        <v>39.020000000000003</v>
      </c>
      <c r="DX7" s="40">
        <v>39.57</v>
      </c>
      <c r="DY7" s="40">
        <v>49.95</v>
      </c>
      <c r="DZ7" s="40">
        <v>0.59</v>
      </c>
      <c r="EA7" s="40">
        <v>0</v>
      </c>
      <c r="EB7" s="40">
        <v>0.51</v>
      </c>
      <c r="EC7" s="40">
        <v>0</v>
      </c>
      <c r="ED7" s="40">
        <v>0</v>
      </c>
      <c r="EE7" s="40">
        <v>0.36</v>
      </c>
      <c r="EF7" s="40">
        <v>0.12</v>
      </c>
      <c r="EG7" s="40">
        <v>0.31</v>
      </c>
      <c r="EH7" s="40">
        <v>0.03</v>
      </c>
      <c r="EI7" s="40">
        <v>0.04</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106.46</v>
      </c>
      <c r="V11" s="48">
        <f>IF(U6="-",NA(),U6)</f>
        <v>98.67</v>
      </c>
      <c r="W11" s="48">
        <f>IF(V6="-",NA(),V6)</f>
        <v>112.71</v>
      </c>
      <c r="X11" s="48">
        <f>IF(W6="-",NA(),W6)</f>
        <v>103.09</v>
      </c>
      <c r="Y11" s="48">
        <f>IF(X6="-",NA(),X6)</f>
        <v>99.51</v>
      </c>
      <c r="AE11" s="47" t="s">
        <v>23</v>
      </c>
      <c r="AF11" s="48">
        <f>IF(AE6="-",NA(),AE6)</f>
        <v>0</v>
      </c>
      <c r="AG11" s="48">
        <f>IF(AF6="-",NA(),AF6)</f>
        <v>7.0000000000000007E-2</v>
      </c>
      <c r="AH11" s="48">
        <f>IF(AG6="-",NA(),AG6)</f>
        <v>0</v>
      </c>
      <c r="AI11" s="48">
        <f>IF(AH6="-",NA(),AH6)</f>
        <v>0</v>
      </c>
      <c r="AJ11" s="48">
        <f>IF(AI6="-",NA(),AI6)</f>
        <v>0.27</v>
      </c>
      <c r="AP11" s="47" t="s">
        <v>23</v>
      </c>
      <c r="AQ11" s="48">
        <f>IF(AP6="-",NA(),AP6)</f>
        <v>962.9</v>
      </c>
      <c r="AR11" s="48">
        <f>IF(AQ6="-",NA(),AQ6)</f>
        <v>1367.59</v>
      </c>
      <c r="AS11" s="48">
        <f>IF(AR6="-",NA(),AR6)</f>
        <v>1466.66</v>
      </c>
      <c r="AT11" s="48">
        <f>IF(AS6="-",NA(),AS6)</f>
        <v>1283.8499999999999</v>
      </c>
      <c r="AU11" s="48">
        <f>IF(AT6="-",NA(),AT6)</f>
        <v>1128.6600000000001</v>
      </c>
      <c r="BA11" s="47" t="s">
        <v>23</v>
      </c>
      <c r="BB11" s="48">
        <f>IF(BA6="-",NA(),BA6)</f>
        <v>131.96</v>
      </c>
      <c r="BC11" s="48">
        <f>IF(BB6="-",NA(),BB6)</f>
        <v>117.08</v>
      </c>
      <c r="BD11" s="48">
        <f>IF(BC6="-",NA(),BC6)</f>
        <v>90.91</v>
      </c>
      <c r="BE11" s="48">
        <f>IF(BD6="-",NA(),BD6)</f>
        <v>79.430000000000007</v>
      </c>
      <c r="BF11" s="48">
        <f>IF(BE6="-",NA(),BE6)</f>
        <v>66.41</v>
      </c>
      <c r="BL11" s="47" t="s">
        <v>23</v>
      </c>
      <c r="BM11" s="48">
        <f>IF(BL6="-",NA(),BL6)</f>
        <v>94.84</v>
      </c>
      <c r="BN11" s="48">
        <f>IF(BM6="-",NA(),BM6)</f>
        <v>81.99</v>
      </c>
      <c r="BO11" s="48">
        <f>IF(BN6="-",NA(),BN6)</f>
        <v>109.15</v>
      </c>
      <c r="BP11" s="48">
        <f>IF(BO6="-",NA(),BO6)</f>
        <v>97.59</v>
      </c>
      <c r="BQ11" s="48">
        <f>IF(BP6="-",NA(),BP6)</f>
        <v>93.46</v>
      </c>
      <c r="BW11" s="47" t="s">
        <v>23</v>
      </c>
      <c r="BX11" s="48">
        <f>IF(BW6="-",NA(),BW6)</f>
        <v>38.31</v>
      </c>
      <c r="BY11" s="48">
        <f>IF(BX6="-",NA(),BX6)</f>
        <v>43.84</v>
      </c>
      <c r="BZ11" s="48">
        <f>IF(BY6="-",NA(),BY6)</f>
        <v>32.700000000000003</v>
      </c>
      <c r="CA11" s="48">
        <f>IF(BZ6="-",NA(),BZ6)</f>
        <v>36.630000000000003</v>
      </c>
      <c r="CB11" s="48">
        <f>IF(CA6="-",NA(),CA6)</f>
        <v>38.25</v>
      </c>
      <c r="CH11" s="47" t="s">
        <v>23</v>
      </c>
      <c r="CI11" s="48">
        <f>IF(CH6="-",NA(),CH6)</f>
        <v>54.83</v>
      </c>
      <c r="CJ11" s="48">
        <f>IF(CI6="-",NA(),CI6)</f>
        <v>50.89</v>
      </c>
      <c r="CK11" s="48">
        <f>IF(CJ6="-",NA(),CJ6)</f>
        <v>57.17</v>
      </c>
      <c r="CL11" s="48">
        <f>IF(CK6="-",NA(),CK6)</f>
        <v>59.67</v>
      </c>
      <c r="CM11" s="48">
        <f>IF(CL6="-",NA(),CL6)</f>
        <v>59.43</v>
      </c>
      <c r="CS11" s="47" t="s">
        <v>23</v>
      </c>
      <c r="CT11" s="48">
        <f>IF(CS6="-",NA(),CS6)</f>
        <v>72.150000000000006</v>
      </c>
      <c r="CU11" s="48">
        <f>IF(CT6="-",NA(),CT6)</f>
        <v>85.78</v>
      </c>
      <c r="CV11" s="48">
        <f>IF(CU6="-",NA(),CU6)</f>
        <v>84.96</v>
      </c>
      <c r="CW11" s="48">
        <f>IF(CV6="-",NA(),CV6)</f>
        <v>84.25</v>
      </c>
      <c r="CX11" s="48">
        <f>IF(CW6="-",NA(),CW6)</f>
        <v>84.86</v>
      </c>
      <c r="DD11" s="47" t="s">
        <v>23</v>
      </c>
      <c r="DE11" s="48">
        <f>IF(DD6="-",NA(),DD6)</f>
        <v>68.819999999999993</v>
      </c>
      <c r="DF11" s="48">
        <f>IF(DE6="-",NA(),DE6)</f>
        <v>69.760000000000005</v>
      </c>
      <c r="DG11" s="48">
        <f>IF(DF6="-",NA(),DF6)</f>
        <v>70.61</v>
      </c>
      <c r="DH11" s="48">
        <f>IF(DG6="-",NA(),DG6)</f>
        <v>71.739999999999995</v>
      </c>
      <c r="DI11" s="48">
        <f>IF(DH6="-",NA(),DH6)</f>
        <v>73.400000000000006</v>
      </c>
      <c r="DO11" s="47" t="s">
        <v>23</v>
      </c>
      <c r="DP11" s="48">
        <f>IF(DO6="-",NA(),DO6)</f>
        <v>51.93</v>
      </c>
      <c r="DQ11" s="48">
        <f>IF(DP6="-",NA(),DP6)</f>
        <v>52.53</v>
      </c>
      <c r="DR11" s="48">
        <f>IF(DQ6="-",NA(),DQ6)</f>
        <v>52.03</v>
      </c>
      <c r="DS11" s="48">
        <f>IF(DR6="-",NA(),DR6)</f>
        <v>52.05</v>
      </c>
      <c r="DT11" s="48">
        <f>IF(DS6="-",NA(),DS6)</f>
        <v>52.03</v>
      </c>
      <c r="DZ11" s="47" t="s">
        <v>23</v>
      </c>
      <c r="EA11" s="48">
        <f>IF(DZ6="-",NA(),DZ6)</f>
        <v>0.59</v>
      </c>
      <c r="EB11" s="48">
        <f>IF(EA6="-",NA(),EA6)</f>
        <v>0</v>
      </c>
      <c r="EC11" s="48">
        <f>IF(EB6="-",NA(),EB6)</f>
        <v>0.51</v>
      </c>
      <c r="ED11" s="48">
        <f>IF(EC6="-",NA(),EC6)</f>
        <v>0</v>
      </c>
      <c r="EE11" s="48">
        <f>IF(ED6="-",NA(),ED6)</f>
        <v>0</v>
      </c>
    </row>
    <row r="12" spans="1:140" x14ac:dyDescent="0.2">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5EBD20C-7E29-4829-A88D-969F90E5AF2E}"/>
</file>

<file path=customXml/itemProps2.xml><?xml version="1.0" encoding="utf-8"?>
<ds:datastoreItem xmlns:ds="http://schemas.openxmlformats.org/officeDocument/2006/customXml" ds:itemID="{9F28D948-E4DF-4407-AE53-37E8A9A8A5A6}"/>
</file>

<file path=customXml/itemProps3.xml><?xml version="1.0" encoding="utf-8"?>
<ds:datastoreItem xmlns:ds="http://schemas.openxmlformats.org/officeDocument/2006/customXml" ds:itemID="{513EA940-F45C-47E8-84BA-B66271FF15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2025-02-13T06:01:52Z</dcterms:created>
  <dcterms:modified xsi:type="dcterms:W3CDTF">2025-02-13T06:02:07Z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