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63B00E41-6720-45AA-9902-9CB92D9BC8A9}" xr6:coauthVersionLast="47" xr6:coauthVersionMax="47" xr10:uidLastSave="{F0C8234B-EA95-4CC9-B59A-71AFA9A1EFAD}"/>
  <workbookProtection workbookAlgorithmName="SHA-512" workbookHashValue="vOfn3BnrnStVB6x4DI1nrBt+CM95MS/uSp3kWGyWtm4nI8TF3LKA86OvpHEN4tqMPc2BoiVSkt+aLYTJadv3dw==" workbookSaltValue="wBtfjVdBwwm9pkmPQ3FGP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E85" i="4"/>
  <c r="AT10" i="4"/>
  <c r="AL10" i="4"/>
  <c r="I10" i="4"/>
  <c r="AL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<sst xmlns="http://schemas.openxmlformats.org/spreadsheetml/2006/main" count="253" uniqueCount="116">
  <si>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</si>
  <si>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</si>
  <si>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</si>
  <si>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</si>
  <si>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</si>
  <si>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</si>
  <si>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</si>
  <si>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</si>
  <si>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</si>
  <si>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</si>
  <si>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</si>
  <si>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</si>
  <si>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</si>
  <si>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</si>
  <si>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</si>
  <si>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</si>
  <si>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</si>
  <si>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</si>
  <si>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</si>
  <si>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</si>
  <si>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</si>
  <si>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</si>
  <si>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</si>
  <si>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</si>
  <si>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</si>
  <si>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</si>
  <si>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</si>
  <si>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</si>
  <si>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</si>
  <si>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</si>
  <si>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</si>
  <si>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</si>
  <si>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</si>
  <si>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</si>
  <si>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</si>
  <si>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</si>
  <si>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</si>
  <si>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</si>
  <si>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</si>
  <si>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</si>
  <si>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</si>
  <si>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</si>
  <si>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</si>
  <si>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</si>
  <si>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</si>
  <si>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</si>
  <si>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</si>
  <si>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</si>
  <si>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</si>
  <si>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</si>
  <si>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</si>
  <si>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</si>
  <si>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</si>
  <si>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</si>
  <si>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</si>
  <si>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</si>
  <si>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</si>
  <si>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</si>
  <si>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</si>
  <si>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</si>
  <si>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</si>
  <si>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</si>
  <si>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</si>
  <si>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</si>
  <si>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</si>
  <si>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</si>
  <si>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</si>
  <si>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</si>
  <si>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</si>
  <si>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</si>
  <si>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</si>
  <si>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</si>
  <si>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</si>
  <si>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</si>
  <si>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</si>
  <si>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</si>
  <si>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</si>
  <si>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</si>
  <si>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</si>
  <si>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</si>
  <si>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</si>
  <si>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</si>
  <si>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</si>
  <si>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</si>
  <si>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</si>
  <si>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</si>
  <si>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</si>
  <si>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</si>
  <si>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</si>
  <si>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</si>
  <si>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</si>
  <si>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</si>
  <si>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</si>
  <si>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</si>
  <si>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</si>
  <si>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</si>
  <si>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</si>
  <si>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</si>
  <si>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</si>
  <si>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</si>
  <si>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</si>
  <si>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</si>
  <si>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</si>
  <si>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</si>
  <si>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</si>
  <si>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</si>
  <si>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</si>
  <si>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</si>
  <si>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</si>
  <si>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</si>
  <si>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</si>
  <si>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</si>
  <si>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</si>
  <si>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
　黒字で推移し、100%を上回っている。なお、一般会計からの基準外の繰入金はなかった。
②累積欠損金比率
　累積欠損金は生じていないため、算出対象となる値はない。
③流動比率
　100%を上回っており、短期的な資金繰りに支障はない。なお、民間金融機関からの一時借入はなかった。
④企業債残高対事業規模比率
　全国平均及び類似団体平均値を大きく下回っている状況にある。これは、高率補助により企業債発行額が抑えられていることによるものと考えられる。
⑤経費回収率
　市町村からの維持管理負担金で賄っているため、算出対象となる値はない。
⑥汚水処理原価
　全国平均及び類似団体平均値を下回っている状況にある。これは、高率補助により資本費が抑えられていることによるものと考えられる。
⑦施設利用率
　全国平均及び類似団体平均値を大きく上回っている状況にある。過大なスペックにはなっていない。
⑧水洗化率
　全国平均及び類似団体平均値を下回っている状況にある。関係市町村と共に水洗化率向上に向けて取り組んでいく必要がある。</t>
    <rPh sb="1" eb="3">
      <t>ケイジョウ</t>
    </rPh>
    <rPh sb="3" eb="5">
      <t>シュウシ</t>
    </rPh>
    <rPh sb="5" eb="7">
      <t>ヒリツ</t>
    </rPh>
    <rPh sb="9" eb="11">
      <t>クロジ</t>
    </rPh>
    <rPh sb="12" eb="14">
      <t>スイイ</t>
    </rPh>
    <rPh sb="21" eb="23">
      <t>ウワマワ</t>
    </rPh>
    <rPh sb="31" eb="33">
      <t>イッパン</t>
    </rPh>
    <rPh sb="33" eb="35">
      <t>カイケイ</t>
    </rPh>
    <rPh sb="53" eb="55">
      <t>ルイセキ</t>
    </rPh>
    <rPh sb="55" eb="58">
      <t>ケッソンキン</t>
    </rPh>
    <rPh sb="58" eb="60">
      <t>ヒリツ</t>
    </rPh>
    <rPh sb="62" eb="64">
      <t>ルイセキ</t>
    </rPh>
    <rPh sb="64" eb="67">
      <t>ケッソンキン</t>
    </rPh>
    <rPh sb="68" eb="69">
      <t>ショウ</t>
    </rPh>
    <rPh sb="77" eb="79">
      <t>サンシュツ</t>
    </rPh>
    <rPh sb="79" eb="81">
      <t>タイショウ</t>
    </rPh>
    <rPh sb="84" eb="85">
      <t>アタイ</t>
    </rPh>
    <rPh sb="91" eb="93">
      <t>リュウドウ</t>
    </rPh>
    <rPh sb="93" eb="95">
      <t>ヒリツ</t>
    </rPh>
    <rPh sb="102" eb="104">
      <t>ウワマワ</t>
    </rPh>
    <rPh sb="109" eb="112">
      <t>タンキテキ</t>
    </rPh>
    <rPh sb="113" eb="116">
      <t>シキング</t>
    </rPh>
    <rPh sb="118" eb="120">
      <t>シショウ</t>
    </rPh>
    <rPh sb="127" eb="129">
      <t>ミンカン</t>
    </rPh>
    <rPh sb="129" eb="131">
      <t>キンユウ</t>
    </rPh>
    <rPh sb="131" eb="133">
      <t>キカン</t>
    </rPh>
    <rPh sb="136" eb="140">
      <t>イチジカリイレ</t>
    </rPh>
    <rPh sb="148" eb="151">
      <t>キギョウサイ</t>
    </rPh>
    <rPh sb="151" eb="153">
      <t>ザンダカ</t>
    </rPh>
    <rPh sb="153" eb="154">
      <t>タイ</t>
    </rPh>
    <rPh sb="154" eb="156">
      <t>ジギョウ</t>
    </rPh>
    <rPh sb="156" eb="158">
      <t>キボ</t>
    </rPh>
    <rPh sb="158" eb="160">
      <t>ヒリツ</t>
    </rPh>
    <rPh sb="176" eb="177">
      <t>オオ</t>
    </rPh>
    <rPh sb="179" eb="181">
      <t>シタマワ</t>
    </rPh>
    <rPh sb="195" eb="197">
      <t>コウリツ</t>
    </rPh>
    <rPh sb="197" eb="199">
      <t>ホジョ</t>
    </rPh>
    <rPh sb="202" eb="205">
      <t>キギョウサイ</t>
    </rPh>
    <rPh sb="205" eb="207">
      <t>ハッコウ</t>
    </rPh>
    <rPh sb="207" eb="208">
      <t>ガク</t>
    </rPh>
    <rPh sb="209" eb="210">
      <t>オサ</t>
    </rPh>
    <rPh sb="224" eb="225">
      <t>カンガ</t>
    </rPh>
    <rPh sb="232" eb="234">
      <t>ケイヒ</t>
    </rPh>
    <rPh sb="234" eb="237">
      <t>カイシュウリツ</t>
    </rPh>
    <rPh sb="239" eb="242">
      <t>シチョウソン</t>
    </rPh>
    <rPh sb="245" eb="247">
      <t>イジ</t>
    </rPh>
    <rPh sb="247" eb="249">
      <t>カンリ</t>
    </rPh>
    <rPh sb="249" eb="252">
      <t>フタンキン</t>
    </rPh>
    <rPh sb="253" eb="254">
      <t>マカナ</t>
    </rPh>
    <rPh sb="261" eb="263">
      <t>サンシュツ</t>
    </rPh>
    <rPh sb="263" eb="265">
      <t>タイショウ</t>
    </rPh>
    <rPh sb="268" eb="269">
      <t>アタイ</t>
    </rPh>
    <rPh sb="275" eb="277">
      <t>オスイ</t>
    </rPh>
    <rPh sb="277" eb="279">
      <t>ショリ</t>
    </rPh>
    <rPh sb="279" eb="281">
      <t>ゲンカ</t>
    </rPh>
    <rPh sb="313" eb="315">
      <t>コウリツ</t>
    </rPh>
    <rPh sb="315" eb="317">
      <t>ホジョ</t>
    </rPh>
    <rPh sb="320" eb="323">
      <t>シホンヒ</t>
    </rPh>
    <rPh sb="324" eb="325">
      <t>オサ</t>
    </rPh>
    <rPh sb="339" eb="340">
      <t>カンガ</t>
    </rPh>
    <rPh sb="347" eb="349">
      <t>シセツ</t>
    </rPh>
    <rPh sb="349" eb="352">
      <t>リヨウリツ</t>
    </rPh>
    <rPh sb="368" eb="369">
      <t>オオ</t>
    </rPh>
    <rPh sb="383" eb="385">
      <t>カダイ</t>
    </rPh>
    <rPh sb="401" eb="404">
      <t>スイセンカ</t>
    </rPh>
    <rPh sb="404" eb="405">
      <t>リツ</t>
    </rPh>
    <rPh sb="421" eb="423">
      <t>シタマワ</t>
    </rPh>
    <rPh sb="433" eb="435">
      <t>カンケイ</t>
    </rPh>
    <rPh sb="435" eb="438">
      <t>シチョウソン</t>
    </rPh>
    <rPh sb="444" eb="445">
      <t>リツ</t>
    </rPh>
    <rPh sb="445" eb="447">
      <t>コウジョウ</t>
    </rPh>
    <rPh sb="448" eb="449">
      <t>ム</t>
    </rPh>
    <rPh sb="451" eb="452">
      <t>ト</t>
    </rPh>
    <rPh sb="453" eb="454">
      <t>ク</t>
    </rPh>
    <rPh sb="458" eb="460">
      <t>ヒツヨウ</t>
    </rPh>
    <phoneticPr fontId="4"/>
  </si>
  <si>
    <t>①有形固定資産減価償却比率
　全国平均及び類似団体平均値を大きく上回っている状況にある。これは、令和２年度の地方公営企業法適用にあたって、減価償却累計額も引き継いだことによるものと考えられる。
②管渠老朽化比率
　令和３年度に、本土復帰後に県管理として供用を開始した管渠が法定耐用年数50年を超え、大幅に比率が増加した。今後も更新時期を迎える管渠が増加することが見込まれ、計画的な更新が必要である。
③管渠改善率
　全国平均及び類似団体平均値を上回っている状況ではあるが、今後、耐用年数到来に伴う上記②「管渠老朽化比率」の上昇が見込まれることから、計画的な更新が必要である。</t>
    <rPh sb="1" eb="3">
      <t>ユウケイ</t>
    </rPh>
    <rPh sb="3" eb="7">
      <t>コテイシサン</t>
    </rPh>
    <rPh sb="7" eb="9">
      <t>ゲンカ</t>
    </rPh>
    <rPh sb="9" eb="11">
      <t>ショウキャク</t>
    </rPh>
    <rPh sb="11" eb="13">
      <t>ヒリツ</t>
    </rPh>
    <rPh sb="29" eb="30">
      <t>オオ</t>
    </rPh>
    <rPh sb="48" eb="50">
      <t>レイワ</t>
    </rPh>
    <rPh sb="51" eb="53">
      <t>ネンド</t>
    </rPh>
    <rPh sb="54" eb="56">
      <t>チホウ</t>
    </rPh>
    <rPh sb="56" eb="58">
      <t>コウエイ</t>
    </rPh>
    <rPh sb="58" eb="60">
      <t>キギョウ</t>
    </rPh>
    <rPh sb="60" eb="61">
      <t>ホウ</t>
    </rPh>
    <rPh sb="61" eb="63">
      <t>テキヨウ</t>
    </rPh>
    <rPh sb="69" eb="71">
      <t>ゲンカ</t>
    </rPh>
    <rPh sb="71" eb="73">
      <t>ショウキャク</t>
    </rPh>
    <rPh sb="73" eb="76">
      <t>ルイケイガク</t>
    </rPh>
    <rPh sb="77" eb="78">
      <t>ヒ</t>
    </rPh>
    <rPh sb="79" eb="80">
      <t>ツ</t>
    </rPh>
    <rPh sb="90" eb="91">
      <t>カンガ</t>
    </rPh>
    <rPh sb="98" eb="100">
      <t>カンキョ</t>
    </rPh>
    <rPh sb="100" eb="103">
      <t>ロウキュウカ</t>
    </rPh>
    <rPh sb="103" eb="105">
      <t>ヒリツ</t>
    </rPh>
    <rPh sb="107" eb="109">
      <t>レイワ</t>
    </rPh>
    <rPh sb="110" eb="112">
      <t>ネンド</t>
    </rPh>
    <rPh sb="114" eb="116">
      <t>ホンド</t>
    </rPh>
    <rPh sb="116" eb="118">
      <t>フッキ</t>
    </rPh>
    <rPh sb="118" eb="119">
      <t>ゴ</t>
    </rPh>
    <rPh sb="120" eb="121">
      <t>ケン</t>
    </rPh>
    <rPh sb="121" eb="123">
      <t>カンリ</t>
    </rPh>
    <rPh sb="126" eb="128">
      <t>キョウヨウ</t>
    </rPh>
    <rPh sb="129" eb="131">
      <t>カイシ</t>
    </rPh>
    <rPh sb="133" eb="135">
      <t>カンキョ</t>
    </rPh>
    <rPh sb="136" eb="138">
      <t>ホウテイ</t>
    </rPh>
    <rPh sb="138" eb="140">
      <t>タイヨウ</t>
    </rPh>
    <rPh sb="140" eb="142">
      <t>ネンスウ</t>
    </rPh>
    <rPh sb="144" eb="145">
      <t>ネン</t>
    </rPh>
    <rPh sb="146" eb="147">
      <t>コ</t>
    </rPh>
    <rPh sb="149" eb="151">
      <t>オオハバ</t>
    </rPh>
    <rPh sb="152" eb="154">
      <t>ヒリツ</t>
    </rPh>
    <rPh sb="155" eb="157">
      <t>ゾウカ</t>
    </rPh>
    <rPh sb="160" eb="162">
      <t>コンゴ</t>
    </rPh>
    <rPh sb="163" eb="165">
      <t>コウシン</t>
    </rPh>
    <rPh sb="165" eb="167">
      <t>ジキ</t>
    </rPh>
    <rPh sb="168" eb="169">
      <t>ムカ</t>
    </rPh>
    <rPh sb="171" eb="173">
      <t>カンキョ</t>
    </rPh>
    <rPh sb="174" eb="176">
      <t>ゾウカ</t>
    </rPh>
    <rPh sb="181" eb="183">
      <t>ミコ</t>
    </rPh>
    <rPh sb="186" eb="189">
      <t>ケイカクテキ</t>
    </rPh>
    <rPh sb="190" eb="192">
      <t>コウシン</t>
    </rPh>
    <rPh sb="193" eb="195">
      <t>ヒツヨウ</t>
    </rPh>
    <rPh sb="201" eb="203">
      <t>カンキョ</t>
    </rPh>
    <rPh sb="203" eb="206">
      <t>カイゼンリツ</t>
    </rPh>
    <rPh sb="208" eb="210">
      <t>ゼンコク</t>
    </rPh>
    <rPh sb="210" eb="212">
      <t>ヘイキン</t>
    </rPh>
    <rPh sb="212" eb="213">
      <t>オヨ</t>
    </rPh>
    <rPh sb="214" eb="216">
      <t>ルイジ</t>
    </rPh>
    <rPh sb="216" eb="218">
      <t>ダンタイ</t>
    </rPh>
    <rPh sb="218" eb="221">
      <t>ヘイキンチ</t>
    </rPh>
    <rPh sb="228" eb="230">
      <t>ジョウキョウ</t>
    </rPh>
    <rPh sb="236" eb="238">
      <t>コンゴ</t>
    </rPh>
    <rPh sb="239" eb="241">
      <t>タイヨウ</t>
    </rPh>
    <rPh sb="241" eb="243">
      <t>ネンスウ</t>
    </rPh>
    <rPh sb="243" eb="245">
      <t>トウライ</t>
    </rPh>
    <rPh sb="246" eb="247">
      <t>トモナ</t>
    </rPh>
    <rPh sb="248" eb="250">
      <t>ジョウキ</t>
    </rPh>
    <rPh sb="252" eb="254">
      <t>カンキョ</t>
    </rPh>
    <rPh sb="261" eb="263">
      <t>ジョウショウ</t>
    </rPh>
    <rPh sb="264" eb="266">
      <t>ミコ</t>
    </rPh>
    <rPh sb="274" eb="277">
      <t>ケイカクテキ</t>
    </rPh>
    <rPh sb="278" eb="280">
      <t>コウシン</t>
    </rPh>
    <rPh sb="281" eb="283">
      <t>ヒツヨウ</t>
    </rPh>
    <phoneticPr fontId="4"/>
  </si>
  <si>
    <t>　経営の健全性・効率性については、現状、全国及び類似団体と比較して高いと考えられるが、今後、有収水量が伸び悩む中において、委託費や修繕費等の維持管理費用の増加が見込まれる。
　また、今後、耐用年数を超えた管渠の増加や施設の老朽化に伴う更新費用の増加が見込まれる。
　このため、中長期的な経営の基本計画である経営戦略及びストックマネジメント計画に基づき、計画的かつ合理的な経営に努め、経営基盤の強化を図っていく。
　</t>
    <rPh sb="17" eb="19">
      <t>ゲンジョウ</t>
    </rPh>
    <rPh sb="43" eb="45">
      <t>コンゴ</t>
    </rPh>
    <rPh sb="46" eb="48">
      <t>ユウシュウ</t>
    </rPh>
    <rPh sb="48" eb="50">
      <t>スイリョウ</t>
    </rPh>
    <rPh sb="51" eb="52">
      <t>ノ</t>
    </rPh>
    <rPh sb="53" eb="54">
      <t>ナヤ</t>
    </rPh>
    <rPh sb="55" eb="56">
      <t>ナカ</t>
    </rPh>
    <rPh sb="61" eb="64">
      <t>イタクヒ</t>
    </rPh>
    <rPh sb="65" eb="68">
      <t>シュウゼンヒ</t>
    </rPh>
    <rPh sb="68" eb="69">
      <t>トウ</t>
    </rPh>
    <rPh sb="70" eb="72">
      <t>イジ</t>
    </rPh>
    <rPh sb="72" eb="74">
      <t>カンリ</t>
    </rPh>
    <rPh sb="74" eb="76">
      <t>ヒヨウ</t>
    </rPh>
    <rPh sb="77" eb="79">
      <t>ゾウカ</t>
    </rPh>
    <rPh sb="80" eb="82">
      <t>ミコ</t>
    </rPh>
    <rPh sb="93" eb="95">
      <t>コンゴ</t>
    </rPh>
    <rPh sb="96" eb="98">
      <t>タイヨウ</t>
    </rPh>
    <rPh sb="98" eb="100">
      <t>ネンスウ</t>
    </rPh>
    <rPh sb="101" eb="102">
      <t>コ</t>
    </rPh>
    <rPh sb="104" eb="106">
      <t>カンキョ</t>
    </rPh>
    <rPh sb="107" eb="109">
      <t>ゾウカ</t>
    </rPh>
    <rPh sb="110" eb="112">
      <t>シセツ</t>
    </rPh>
    <rPh sb="113" eb="116">
      <t>ロウキュウカ</t>
    </rPh>
    <rPh sb="117" eb="118">
      <t>トモナ</t>
    </rPh>
    <rPh sb="119" eb="121">
      <t>コウシン</t>
    </rPh>
    <rPh sb="121" eb="123">
      <t>ヒヨウ</t>
    </rPh>
    <rPh sb="124" eb="126">
      <t>ゾウカ</t>
    </rPh>
    <rPh sb="127" eb="129">
      <t>ミコ</t>
    </rPh>
    <rPh sb="141" eb="145">
      <t>チュウチョウキテキ</t>
    </rPh>
    <rPh sb="146" eb="148">
      <t>ケイエイ</t>
    </rPh>
    <rPh sb="149" eb="151">
      <t>キホン</t>
    </rPh>
    <rPh sb="151" eb="153">
      <t>ケイカク</t>
    </rPh>
    <rPh sb="156" eb="158">
      <t>ケイエイ</t>
    </rPh>
    <rPh sb="158" eb="160">
      <t>センリャク</t>
    </rPh>
    <rPh sb="160" eb="161">
      <t>オヨ</t>
    </rPh>
    <rPh sb="172" eb="174">
      <t>ケイカク</t>
    </rPh>
    <rPh sb="175" eb="176">
      <t>モト</t>
    </rPh>
    <rPh sb="179" eb="182">
      <t>ケイカクテキ</t>
    </rPh>
    <rPh sb="184" eb="187">
      <t>ゴウリテキ</t>
    </rPh>
    <rPh sb="188" eb="190">
      <t>ケイエイ</t>
    </rPh>
    <rPh sb="191" eb="192">
      <t>ツト</t>
    </rPh>
    <rPh sb="194" eb="196">
      <t>ケイエイ</t>
    </rPh>
    <rPh sb="196" eb="198">
      <t>キバン</t>
    </rPh>
    <rPh sb="199" eb="201">
      <t>キョウカ</t>
    </rPh>
    <rPh sb="202" eb="20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</si>
</sst>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0.08</c:v>
                </c:pt>
                <c:pt idx="2">
                  <c:v>0.6</c:v>
                </c:pt>
                <c:pt idx="3">
                  <c:v>0.45</c:v>
                </c:pt>
                <c:pt idx="4">
                  <c:v>0.67</c:v>
                </c:pt>
              </c:numCache>
            </c:numRef>
          </c:val>
          <c:extLst>
            <c:ext xmlns:c16="http://schemas.microsoft.com/office/drawing/2014/chart" uri="{C3380CC4-5D6E-409C-BE32-E72D297353CC}">
              <c16:uniqueId val="{00000000-1E91-45AB-B75C-2CB338AA7AF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1.87</c:v>
                </c:pt>
                <c:pt idx="2">
                  <c:v>0.1</c:v>
                </c:pt>
                <c:pt idx="3">
                  <c:v>0.09</c:v>
                </c:pt>
                <c:pt idx="4">
                  <c:v>0.06</c:v>
                </c:pt>
              </c:numCache>
            </c:numRef>
          </c:val>
          <c:smooth val="0"/>
          <c:extLst>
            <c:ext xmlns:c16="http://schemas.microsoft.com/office/drawing/2014/chart" uri="{C3380CC4-5D6E-409C-BE32-E72D297353CC}">
              <c16:uniqueId val="{00000001-1E91-45AB-B75C-2CB338AA7AF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103.97</c:v>
                </c:pt>
                <c:pt idx="2">
                  <c:v>105.72</c:v>
                </c:pt>
                <c:pt idx="3">
                  <c:v>101.29</c:v>
                </c:pt>
                <c:pt idx="4">
                  <c:v>101.22</c:v>
                </c:pt>
              </c:numCache>
            </c:numRef>
          </c:val>
          <c:extLst>
            <c:ext xmlns:c16="http://schemas.microsoft.com/office/drawing/2014/chart" uri="{C3380CC4-5D6E-409C-BE32-E72D297353CC}">
              <c16:uniqueId val="{00000000-79C0-4EE9-B12C-22DADD39370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101.63</c:v>
                </c:pt>
                <c:pt idx="2">
                  <c:v>100.14</c:v>
                </c:pt>
                <c:pt idx="3">
                  <c:v>99.22</c:v>
                </c:pt>
                <c:pt idx="4">
                  <c:v>100.31</c:v>
                </c:pt>
              </c:numCache>
            </c:numRef>
          </c:val>
          <c:smooth val="0"/>
          <c:extLst>
            <c:ext xmlns:c16="http://schemas.microsoft.com/office/drawing/2014/chart" uri="{C3380CC4-5D6E-409C-BE32-E72D297353CC}">
              <c16:uniqueId val="{00000001-79C0-4EE9-B12C-22DADD39370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52.62</c:v>
                </c:pt>
                <c:pt idx="2">
                  <c:v>53.13</c:v>
                </c:pt>
                <c:pt idx="3">
                  <c:v>55.04</c:v>
                </c:pt>
                <c:pt idx="4">
                  <c:v>56.29</c:v>
                </c:pt>
              </c:numCache>
            </c:numRef>
          </c:val>
          <c:extLst>
            <c:ext xmlns:c16="http://schemas.microsoft.com/office/drawing/2014/chart" uri="{C3380CC4-5D6E-409C-BE32-E72D297353CC}">
              <c16:uniqueId val="{00000000-856B-4477-87F7-9C1F63C78C1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31.96</c:v>
                </c:pt>
                <c:pt idx="2">
                  <c:v>34.17</c:v>
                </c:pt>
                <c:pt idx="3">
                  <c:v>36.770000000000003</c:v>
                </c:pt>
                <c:pt idx="4">
                  <c:v>41.04</c:v>
                </c:pt>
              </c:numCache>
            </c:numRef>
          </c:val>
          <c:smooth val="0"/>
          <c:extLst>
            <c:ext xmlns:c16="http://schemas.microsoft.com/office/drawing/2014/chart" uri="{C3380CC4-5D6E-409C-BE32-E72D297353CC}">
              <c16:uniqueId val="{00000001-856B-4477-87F7-9C1F63C78C1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formatCode="#,##0.00;&quot;△&quot;#,##0.00;&quot;-&quot;">
                  <c:v>12.62</c:v>
                </c:pt>
                <c:pt idx="3" formatCode="#,##0.00;&quot;△&quot;#,##0.00;&quot;-&quot;">
                  <c:v>12.62</c:v>
                </c:pt>
                <c:pt idx="4" formatCode="#,##0.00;&quot;△&quot;#,##0.00;&quot;-&quot;">
                  <c:v>12.74</c:v>
                </c:pt>
              </c:numCache>
            </c:numRef>
          </c:val>
          <c:extLst>
            <c:ext xmlns:c16="http://schemas.microsoft.com/office/drawing/2014/chart" uri="{C3380CC4-5D6E-409C-BE32-E72D297353CC}">
              <c16:uniqueId val="{00000000-0F23-463C-8035-C2BA2BAB4AD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0.93</c:v>
                </c:pt>
                <c:pt idx="2">
                  <c:v>1.04</c:v>
                </c:pt>
                <c:pt idx="3">
                  <c:v>1.26</c:v>
                </c:pt>
                <c:pt idx="4">
                  <c:v>1.64</c:v>
                </c:pt>
              </c:numCache>
            </c:numRef>
          </c:val>
          <c:smooth val="0"/>
          <c:extLst>
            <c:ext xmlns:c16="http://schemas.microsoft.com/office/drawing/2014/chart" uri="{C3380CC4-5D6E-409C-BE32-E72D297353CC}">
              <c16:uniqueId val="{00000001-0F23-463C-8035-C2BA2BAB4AD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6E5-4A42-A9A8-D5AFAFB36AF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9.1</c:v>
                </c:pt>
                <c:pt idx="2">
                  <c:v>10.71</c:v>
                </c:pt>
                <c:pt idx="3">
                  <c:v>11.46</c:v>
                </c:pt>
                <c:pt idx="4">
                  <c:v>9.85</c:v>
                </c:pt>
              </c:numCache>
            </c:numRef>
          </c:val>
          <c:smooth val="0"/>
          <c:extLst>
            <c:ext xmlns:c16="http://schemas.microsoft.com/office/drawing/2014/chart" uri="{C3380CC4-5D6E-409C-BE32-E72D297353CC}">
              <c16:uniqueId val="{00000001-36E5-4A42-A9A8-D5AFAFB36AF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108.94</c:v>
                </c:pt>
                <c:pt idx="2">
                  <c:v>109.72</c:v>
                </c:pt>
                <c:pt idx="3">
                  <c:v>123.67</c:v>
                </c:pt>
                <c:pt idx="4">
                  <c:v>114.39</c:v>
                </c:pt>
              </c:numCache>
            </c:numRef>
          </c:val>
          <c:extLst>
            <c:ext xmlns:c16="http://schemas.microsoft.com/office/drawing/2014/chart" uri="{C3380CC4-5D6E-409C-BE32-E72D297353CC}">
              <c16:uniqueId val="{00000000-FD8E-48C8-813F-2149F519443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101.14</c:v>
                </c:pt>
                <c:pt idx="2">
                  <c:v>104.74</c:v>
                </c:pt>
                <c:pt idx="3">
                  <c:v>104.74</c:v>
                </c:pt>
                <c:pt idx="4">
                  <c:v>104.66</c:v>
                </c:pt>
              </c:numCache>
            </c:numRef>
          </c:val>
          <c:smooth val="0"/>
          <c:extLst>
            <c:ext xmlns:c16="http://schemas.microsoft.com/office/drawing/2014/chart" uri="{C3380CC4-5D6E-409C-BE32-E72D297353CC}">
              <c16:uniqueId val="{00000001-FD8E-48C8-813F-2149F519443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139.81</c:v>
                </c:pt>
                <c:pt idx="2">
                  <c:v>134.05000000000001</c:v>
                </c:pt>
                <c:pt idx="3">
                  <c:v>136.28</c:v>
                </c:pt>
                <c:pt idx="4">
                  <c:v>145.57</c:v>
                </c:pt>
              </c:numCache>
            </c:numRef>
          </c:val>
          <c:extLst>
            <c:ext xmlns:c16="http://schemas.microsoft.com/office/drawing/2014/chart" uri="{C3380CC4-5D6E-409C-BE32-E72D297353CC}">
              <c16:uniqueId val="{00000000-D46B-48A2-8A45-9F0357C0405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255.67</c:v>
                </c:pt>
                <c:pt idx="2">
                  <c:v>242.44</c:v>
                </c:pt>
                <c:pt idx="3">
                  <c:v>228.09</c:v>
                </c:pt>
                <c:pt idx="4">
                  <c:v>223.54</c:v>
                </c:pt>
              </c:numCache>
            </c:numRef>
          </c:val>
          <c:smooth val="0"/>
          <c:extLst>
            <c:ext xmlns:c16="http://schemas.microsoft.com/office/drawing/2014/chart" uri="{C3380CC4-5D6E-409C-BE32-E72D297353CC}">
              <c16:uniqueId val="{00000001-D46B-48A2-8A45-9F0357C0405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1FA-44CD-BA32-450AC904BFC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21FA-44CD-BA32-450AC904BFC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45.71</c:v>
                </c:pt>
                <c:pt idx="2">
                  <c:v>45.74</c:v>
                </c:pt>
                <c:pt idx="3">
                  <c:v>50.47</c:v>
                </c:pt>
                <c:pt idx="4">
                  <c:v>50.76</c:v>
                </c:pt>
              </c:numCache>
            </c:numRef>
          </c:val>
          <c:extLst>
            <c:ext xmlns:c16="http://schemas.microsoft.com/office/drawing/2014/chart" uri="{C3380CC4-5D6E-409C-BE32-E72D297353CC}">
              <c16:uniqueId val="{00000000-C114-4A4B-A223-7A7B934D30E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50.67</c:v>
                </c:pt>
                <c:pt idx="2">
                  <c:v>48.7</c:v>
                </c:pt>
                <c:pt idx="3">
                  <c:v>52.53</c:v>
                </c:pt>
                <c:pt idx="4">
                  <c:v>52.75</c:v>
                </c:pt>
              </c:numCache>
            </c:numRef>
          </c:val>
          <c:smooth val="0"/>
          <c:extLst>
            <c:ext xmlns:c16="http://schemas.microsoft.com/office/drawing/2014/chart" uri="{C3380CC4-5D6E-409C-BE32-E72D297353CC}">
              <c16:uniqueId val="{00000001-C114-4A4B-A223-7A7B934D30E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90.05</c:v>
                </c:pt>
                <c:pt idx="2">
                  <c:v>88.77</c:v>
                </c:pt>
                <c:pt idx="3">
                  <c:v>88.17</c:v>
                </c:pt>
                <c:pt idx="4">
                  <c:v>90.92</c:v>
                </c:pt>
              </c:numCache>
            </c:numRef>
          </c:val>
          <c:extLst>
            <c:ext xmlns:c16="http://schemas.microsoft.com/office/drawing/2014/chart" uri="{C3380CC4-5D6E-409C-BE32-E72D297353CC}">
              <c16:uniqueId val="{00000000-9838-4108-AC42-5601DC4A12B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68.2</c:v>
                </c:pt>
                <c:pt idx="2">
                  <c:v>68.05</c:v>
                </c:pt>
                <c:pt idx="3">
                  <c:v>67.099999999999994</c:v>
                </c:pt>
                <c:pt idx="4">
                  <c:v>71.900000000000006</c:v>
                </c:pt>
              </c:numCache>
            </c:numRef>
          </c:val>
          <c:smooth val="0"/>
          <c:extLst>
            <c:ext xmlns:c16="http://schemas.microsoft.com/office/drawing/2014/chart" uri="{C3380CC4-5D6E-409C-BE32-E72D297353CC}">
              <c16:uniqueId val="{00000001-9838-4108-AC42-5601DC4A12B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87.85</c:v>
                </c:pt>
                <c:pt idx="2">
                  <c:v>89.24</c:v>
                </c:pt>
                <c:pt idx="3">
                  <c:v>87.54</c:v>
                </c:pt>
                <c:pt idx="4">
                  <c:v>90.37</c:v>
                </c:pt>
              </c:numCache>
            </c:numRef>
          </c:val>
          <c:extLst>
            <c:ext xmlns:c16="http://schemas.microsoft.com/office/drawing/2014/chart" uri="{C3380CC4-5D6E-409C-BE32-E72D297353CC}">
              <c16:uniqueId val="{00000000-55CA-436A-A4B7-81E1D5A2683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94.01</c:v>
                </c:pt>
                <c:pt idx="2">
                  <c:v>94.14</c:v>
                </c:pt>
                <c:pt idx="3">
                  <c:v>94.02</c:v>
                </c:pt>
                <c:pt idx="4">
                  <c:v>94.43</c:v>
                </c:pt>
              </c:numCache>
            </c:numRef>
          </c:val>
          <c:smooth val="0"/>
          <c:extLst>
            <c:ext xmlns:c16="http://schemas.microsoft.com/office/drawing/2014/chart" uri="{C3380CC4-5D6E-409C-BE32-E72D297353CC}">
              <c16:uniqueId val="{00000001-55CA-436A-A4B7-81E1D5A2683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【225.90】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8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沖縄県</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流域下水道</v>
      </c>
      <c r="Q8" s="64"/>
      <c r="R8" s="64"/>
      <c r="S8" s="64"/>
      <c r="T8" s="64"/>
      <c r="U8" s="64"/>
      <c r="V8" s="64"/>
      <c r="W8" s="64" t="str">
        <f>データ!L6</f>
        <v>E1</v>
      </c>
      <c r="X8" s="64"/>
      <c r="Y8" s="64"/>
      <c r="Z8" s="64"/>
      <c r="AA8" s="64"/>
      <c r="AB8" s="64"/>
      <c r="AC8" s="64"/>
      <c r="AD8" s="65" t="str">
        <f>データ!$M$6</f>
        <v>非設置</v>
      </c>
      <c r="AE8" s="65"/>
      <c r="AF8" s="65"/>
      <c r="AG8" s="65"/>
      <c r="AH8" s="65"/>
      <c r="AI8" s="65"/>
      <c r="AJ8" s="65"/>
      <c r="AK8" s="3"/>
      <c r="AL8" s="45">
        <f>データ!S6</f>
        <v>1485669</v>
      </c>
      <c r="AM8" s="45"/>
      <c r="AN8" s="45"/>
      <c r="AO8" s="45"/>
      <c r="AP8" s="45"/>
      <c r="AQ8" s="45"/>
      <c r="AR8" s="45"/>
      <c r="AS8" s="45"/>
      <c r="AT8" s="44">
        <f>データ!T6</f>
        <v>41.46</v>
      </c>
      <c r="AU8" s="44"/>
      <c r="AV8" s="44"/>
      <c r="AW8" s="44"/>
      <c r="AX8" s="44"/>
      <c r="AY8" s="44"/>
      <c r="AZ8" s="44"/>
      <c r="BA8" s="44"/>
      <c r="BB8" s="44">
        <f>データ!U6</f>
        <v>35833.79</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82.5</v>
      </c>
      <c r="J10" s="44"/>
      <c r="K10" s="44"/>
      <c r="L10" s="44"/>
      <c r="M10" s="44"/>
      <c r="N10" s="44"/>
      <c r="O10" s="44"/>
      <c r="P10" s="44">
        <f>データ!P6</f>
        <v>83.28</v>
      </c>
      <c r="Q10" s="44"/>
      <c r="R10" s="44"/>
      <c r="S10" s="44"/>
      <c r="T10" s="44"/>
      <c r="U10" s="44"/>
      <c r="V10" s="44"/>
      <c r="W10" s="44">
        <f>データ!Q6</f>
        <v>93.51</v>
      </c>
      <c r="X10" s="44"/>
      <c r="Y10" s="44"/>
      <c r="Z10" s="44"/>
      <c r="AA10" s="44"/>
      <c r="AB10" s="44"/>
      <c r="AC10" s="44"/>
      <c r="AD10" s="45">
        <f>データ!R6</f>
        <v>0</v>
      </c>
      <c r="AE10" s="45"/>
      <c r="AF10" s="45"/>
      <c r="AG10" s="45"/>
      <c r="AH10" s="45"/>
      <c r="AI10" s="45"/>
      <c r="AJ10" s="45"/>
      <c r="AK10" s="2"/>
      <c r="AL10" s="45">
        <f>データ!V6</f>
        <v>940440</v>
      </c>
      <c r="AM10" s="45"/>
      <c r="AN10" s="45"/>
      <c r="AO10" s="45"/>
      <c r="AP10" s="45"/>
      <c r="AQ10" s="45"/>
      <c r="AR10" s="45"/>
      <c r="AS10" s="45"/>
      <c r="AT10" s="44">
        <f>データ!W6</f>
        <v>170.99</v>
      </c>
      <c r="AU10" s="44"/>
      <c r="AV10" s="44"/>
      <c r="AW10" s="44"/>
      <c r="AX10" s="44"/>
      <c r="AY10" s="44"/>
      <c r="AZ10" s="44"/>
      <c r="BA10" s="44"/>
      <c r="BB10" s="44">
        <f>データ!X6</f>
        <v>5499.97</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【100.34】</v>
      </c>
      <c r="F85" s="12" t="str">
        <f>データ!AT6</f>
        <v>【9.79】</v>
      </c>
      <c r="G85" s="12" t="str">
        <f>データ!BE6</f>
        <v>【104.39】</v>
      </c>
      <c r="H85" s="12" t="str">
        <f>データ!BP6</f>
        <v>【225.90】</v>
      </c>
      <c r="I85" s="12" t="str">
        <f>データ!CA6</f>
        <v>【0.00】</v>
      </c>
      <c r="J85" s="12" t="str">
        <f>データ!CL6</f>
        <v>【52.93】</v>
      </c>
      <c r="K85" s="12" t="str">
        <f>データ!CW6</f>
        <v>【71.88】</v>
      </c>
      <c r="L85" s="12" t="str">
        <f>データ!DH6</f>
        <v>【94.36】</v>
      </c>
      <c r="M85" s="12" t="str">
        <f>データ!DS6</f>
        <v>【40.81】</v>
      </c>
      <c r="N85" s="12" t="str">
        <f>データ!ED6</f>
        <v>【1.62】</v>
      </c>
      <c r="O85" s="12" t="str">
        <f>データ!EO6</f>
        <v>【0.06】</v>
      </c>
    </row>
  </sheetData>
  <sheetProtection algorithmName="SHA-512" hashValue="lJiWNmJgVVcwB8QdVLCAbvWw/Fq4JNerDW3b7bW9ZkNwlGlgUixC+iP/bX7lYa3PnvwsIJITfshKjC10/aeZ9w==" saltValue="hcKgNmaSNAdQ+QLIvdN2F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470007</v>
      </c>
      <c r="D6" s="19">
        <f t="shared" si="3"/>
        <v>46</v>
      </c>
      <c r="E6" s="19">
        <f t="shared" si="3"/>
        <v>17</v>
      </c>
      <c r="F6" s="19">
        <f t="shared" si="3"/>
        <v>3</v>
      </c>
      <c r="G6" s="19">
        <f t="shared" si="3"/>
        <v>0</v>
      </c>
      <c r="H6" s="19" t="str">
        <f t="shared" si="3"/>
        <v>沖縄県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82.5</v>
      </c>
      <c r="P6" s="20">
        <f t="shared" si="3"/>
        <v>83.28</v>
      </c>
      <c r="Q6" s="20">
        <f t="shared" si="3"/>
        <v>93.51</v>
      </c>
      <c r="R6" s="20">
        <f t="shared" si="3"/>
        <v>0</v>
      </c>
      <c r="S6" s="20">
        <f t="shared" si="3"/>
        <v>1485669</v>
      </c>
      <c r="T6" s="20">
        <f t="shared" si="3"/>
        <v>41.46</v>
      </c>
      <c r="U6" s="20">
        <f t="shared" si="3"/>
        <v>35833.79</v>
      </c>
      <c r="V6" s="20">
        <f t="shared" si="3"/>
        <v>940440</v>
      </c>
      <c r="W6" s="20">
        <f t="shared" si="3"/>
        <v>170.99</v>
      </c>
      <c r="X6" s="20">
        <f t="shared" si="3"/>
        <v>5499.97</v>
      </c>
      <c r="Y6" s="21" t="str">
        <f>IF(Y7="",NA(),Y7)</f>
        <v>-</v>
      </c>
      <c r="Z6" s="21">
        <f t="shared" ref="Z6:AH6" si="4">IF(Z7="",NA(),Z7)</f>
        <v>103.97</v>
      </c>
      <c r="AA6" s="21">
        <f t="shared" si="4"/>
        <v>105.72</v>
      </c>
      <c r="AB6" s="21">
        <f t="shared" si="4"/>
        <v>101.29</v>
      </c>
      <c r="AC6" s="21">
        <f t="shared" si="4"/>
        <v>101.22</v>
      </c>
      <c r="AD6" s="21" t="str">
        <f t="shared" si="4"/>
        <v>-</v>
      </c>
      <c r="AE6" s="21">
        <f t="shared" si="4"/>
        <v>101.63</v>
      </c>
      <c r="AF6" s="21">
        <f t="shared" si="4"/>
        <v>100.14</v>
      </c>
      <c r="AG6" s="21">
        <f t="shared" si="4"/>
        <v>99.22</v>
      </c>
      <c r="AH6" s="21">
        <f t="shared" si="4"/>
        <v>100.31</v>
      </c>
      <c r="AI6" s="20" t="str">
        <f>IF(AI7="","",IF(AI7="-","【-】","【"&amp;SUBSTITUTE(TEXT(AI7,"#,##0.00"),"-","△")&amp;"】"))</f>
        <v>【100.34】</v>
      </c>
      <c r="AJ6" s="21" t="str">
        <f>IF(AJ7="",NA(),AJ7)</f>
        <v>-</v>
      </c>
      <c r="AK6" s="20">
        <f t="shared" ref="AK6:AS6" si="5">IF(AK7="",NA(),AK7)</f>
        <v>0</v>
      </c>
      <c r="AL6" s="20">
        <f t="shared" si="5"/>
        <v>0</v>
      </c>
      <c r="AM6" s="20">
        <f t="shared" si="5"/>
        <v>0</v>
      </c>
      <c r="AN6" s="20">
        <f t="shared" si="5"/>
        <v>0</v>
      </c>
      <c r="AO6" s="21" t="str">
        <f t="shared" si="5"/>
        <v>-</v>
      </c>
      <c r="AP6" s="21">
        <f t="shared" si="5"/>
        <v>9.1</v>
      </c>
      <c r="AQ6" s="21">
        <f t="shared" si="5"/>
        <v>10.71</v>
      </c>
      <c r="AR6" s="21">
        <f t="shared" si="5"/>
        <v>11.46</v>
      </c>
      <c r="AS6" s="21">
        <f t="shared" si="5"/>
        <v>9.85</v>
      </c>
      <c r="AT6" s="20" t="str">
        <f>IF(AT7="","",IF(AT7="-","【-】","【"&amp;SUBSTITUTE(TEXT(AT7,"#,##0.00"),"-","△")&amp;"】"))</f>
        <v>【9.79】</v>
      </c>
      <c r="AU6" s="21" t="str">
        <f>IF(AU7="",NA(),AU7)</f>
        <v>-</v>
      </c>
      <c r="AV6" s="21">
        <f t="shared" ref="AV6:BD6" si="6">IF(AV7="",NA(),AV7)</f>
        <v>108.94</v>
      </c>
      <c r="AW6" s="21">
        <f t="shared" si="6"/>
        <v>109.72</v>
      </c>
      <c r="AX6" s="21">
        <f t="shared" si="6"/>
        <v>123.67</v>
      </c>
      <c r="AY6" s="21">
        <f t="shared" si="6"/>
        <v>114.39</v>
      </c>
      <c r="AZ6" s="21" t="str">
        <f t="shared" si="6"/>
        <v>-</v>
      </c>
      <c r="BA6" s="21">
        <f t="shared" si="6"/>
        <v>101.14</v>
      </c>
      <c r="BB6" s="21">
        <f t="shared" si="6"/>
        <v>104.74</v>
      </c>
      <c r="BC6" s="21">
        <f t="shared" si="6"/>
        <v>104.74</v>
      </c>
      <c r="BD6" s="21">
        <f t="shared" si="6"/>
        <v>104.66</v>
      </c>
      <c r="BE6" s="20" t="str">
        <f>IF(BE7="","",IF(BE7="-","【-】","【"&amp;SUBSTITUTE(TEXT(BE7,"#,##0.00"),"-","△")&amp;"】"))</f>
        <v>【104.39】</v>
      </c>
      <c r="BF6" s="21" t="str">
        <f>IF(BF7="",NA(),BF7)</f>
        <v>-</v>
      </c>
      <c r="BG6" s="21">
        <f t="shared" ref="BG6:BO6" si="7">IF(BG7="",NA(),BG7)</f>
        <v>139.81</v>
      </c>
      <c r="BH6" s="21">
        <f t="shared" si="7"/>
        <v>134.05000000000001</v>
      </c>
      <c r="BI6" s="21">
        <f t="shared" si="7"/>
        <v>136.28</v>
      </c>
      <c r="BJ6" s="21">
        <f t="shared" si="7"/>
        <v>145.57</v>
      </c>
      <c r="BK6" s="21" t="str">
        <f t="shared" si="7"/>
        <v>-</v>
      </c>
      <c r="BL6" s="21">
        <f t="shared" si="7"/>
        <v>255.67</v>
      </c>
      <c r="BM6" s="21">
        <f t="shared" si="7"/>
        <v>242.44</v>
      </c>
      <c r="BN6" s="21">
        <f t="shared" si="7"/>
        <v>228.09</v>
      </c>
      <c r="BO6" s="21">
        <f t="shared" si="7"/>
        <v>223.54</v>
      </c>
      <c r="BP6" s="20" t="str">
        <f>IF(BP7="","",IF(BP7="-","【-】","【"&amp;SUBSTITUTE(TEXT(BP7,"#,##0.00"),"-","△")&amp;"】"))</f>
        <v>【225.90】</v>
      </c>
      <c r="BQ6" s="21" t="str">
        <f>IF(BQ7="",NA(),BQ7)</f>
        <v>-</v>
      </c>
      <c r="BR6" s="20">
        <f t="shared" ref="BR6:BZ6" si="8">IF(BR7="",NA(),BR7)</f>
        <v>0</v>
      </c>
      <c r="BS6" s="20">
        <f t="shared" si="8"/>
        <v>0</v>
      </c>
      <c r="BT6" s="20">
        <f t="shared" si="8"/>
        <v>0</v>
      </c>
      <c r="BU6" s="20">
        <f t="shared" si="8"/>
        <v>0</v>
      </c>
      <c r="BV6" s="21" t="str">
        <f t="shared" si="8"/>
        <v>-</v>
      </c>
      <c r="BW6" s="20">
        <f t="shared" si="8"/>
        <v>0</v>
      </c>
      <c r="BX6" s="20">
        <f t="shared" si="8"/>
        <v>0</v>
      </c>
      <c r="BY6" s="20">
        <f t="shared" si="8"/>
        <v>0</v>
      </c>
      <c r="BZ6" s="20">
        <f t="shared" si="8"/>
        <v>0</v>
      </c>
      <c r="CA6" s="20" t="str">
        <f>IF(CA7="","",IF(CA7="-","【-】","【"&amp;SUBSTITUTE(TEXT(CA7,"#,##0.00"),"-","△")&amp;"】"))</f>
        <v>【0.00】</v>
      </c>
      <c r="CB6" s="21" t="str">
        <f>IF(CB7="",NA(),CB7)</f>
        <v>-</v>
      </c>
      <c r="CC6" s="21">
        <f t="shared" ref="CC6:CK6" si="9">IF(CC7="",NA(),CC7)</f>
        <v>45.71</v>
      </c>
      <c r="CD6" s="21">
        <f t="shared" si="9"/>
        <v>45.74</v>
      </c>
      <c r="CE6" s="21">
        <f t="shared" si="9"/>
        <v>50.47</v>
      </c>
      <c r="CF6" s="21">
        <f t="shared" si="9"/>
        <v>50.76</v>
      </c>
      <c r="CG6" s="21" t="str">
        <f t="shared" si="9"/>
        <v>-</v>
      </c>
      <c r="CH6" s="21">
        <f t="shared" si="9"/>
        <v>50.67</v>
      </c>
      <c r="CI6" s="21">
        <f t="shared" si="9"/>
        <v>48.7</v>
      </c>
      <c r="CJ6" s="21">
        <f t="shared" si="9"/>
        <v>52.53</v>
      </c>
      <c r="CK6" s="21">
        <f t="shared" si="9"/>
        <v>52.75</v>
      </c>
      <c r="CL6" s="20" t="str">
        <f>IF(CL7="","",IF(CL7="-","【-】","【"&amp;SUBSTITUTE(TEXT(CL7,"#,##0.00"),"-","△")&amp;"】"))</f>
        <v>【52.93】</v>
      </c>
      <c r="CM6" s="21" t="str">
        <f>IF(CM7="",NA(),CM7)</f>
        <v>-</v>
      </c>
      <c r="CN6" s="21">
        <f t="shared" ref="CN6:CV6" si="10">IF(CN7="",NA(),CN7)</f>
        <v>90.05</v>
      </c>
      <c r="CO6" s="21">
        <f t="shared" si="10"/>
        <v>88.77</v>
      </c>
      <c r="CP6" s="21">
        <f t="shared" si="10"/>
        <v>88.17</v>
      </c>
      <c r="CQ6" s="21">
        <f t="shared" si="10"/>
        <v>90.92</v>
      </c>
      <c r="CR6" s="21" t="str">
        <f t="shared" si="10"/>
        <v>-</v>
      </c>
      <c r="CS6" s="21">
        <f t="shared" si="10"/>
        <v>68.2</v>
      </c>
      <c r="CT6" s="21">
        <f t="shared" si="10"/>
        <v>68.05</v>
      </c>
      <c r="CU6" s="21">
        <f t="shared" si="10"/>
        <v>67.099999999999994</v>
      </c>
      <c r="CV6" s="21">
        <f t="shared" si="10"/>
        <v>71.900000000000006</v>
      </c>
      <c r="CW6" s="20" t="str">
        <f>IF(CW7="","",IF(CW7="-","【-】","【"&amp;SUBSTITUTE(TEXT(CW7,"#,##0.00"),"-","△")&amp;"】"))</f>
        <v>【71.88】</v>
      </c>
      <c r="CX6" s="21" t="str">
        <f>IF(CX7="",NA(),CX7)</f>
        <v>-</v>
      </c>
      <c r="CY6" s="21">
        <f t="shared" ref="CY6:DG6" si="11">IF(CY7="",NA(),CY7)</f>
        <v>87.85</v>
      </c>
      <c r="CZ6" s="21">
        <f t="shared" si="11"/>
        <v>89.24</v>
      </c>
      <c r="DA6" s="21">
        <f t="shared" si="11"/>
        <v>87.54</v>
      </c>
      <c r="DB6" s="21">
        <f t="shared" si="11"/>
        <v>90.37</v>
      </c>
      <c r="DC6" s="21" t="str">
        <f t="shared" si="11"/>
        <v>-</v>
      </c>
      <c r="DD6" s="21">
        <f t="shared" si="11"/>
        <v>94.01</v>
      </c>
      <c r="DE6" s="21">
        <f t="shared" si="11"/>
        <v>94.14</v>
      </c>
      <c r="DF6" s="21">
        <f t="shared" si="11"/>
        <v>94.02</v>
      </c>
      <c r="DG6" s="21">
        <f t="shared" si="11"/>
        <v>94.43</v>
      </c>
      <c r="DH6" s="20" t="str">
        <f>IF(DH7="","",IF(DH7="-","【-】","【"&amp;SUBSTITUTE(TEXT(DH7,"#,##0.00"),"-","△")&amp;"】"))</f>
        <v>【94.36】</v>
      </c>
      <c r="DI6" s="21" t="str">
        <f>IF(DI7="",NA(),DI7)</f>
        <v>-</v>
      </c>
      <c r="DJ6" s="21">
        <f t="shared" ref="DJ6:DR6" si="12">IF(DJ7="",NA(),DJ7)</f>
        <v>52.62</v>
      </c>
      <c r="DK6" s="21">
        <f t="shared" si="12"/>
        <v>53.13</v>
      </c>
      <c r="DL6" s="21">
        <f t="shared" si="12"/>
        <v>55.04</v>
      </c>
      <c r="DM6" s="21">
        <f t="shared" si="12"/>
        <v>56.29</v>
      </c>
      <c r="DN6" s="21" t="str">
        <f t="shared" si="12"/>
        <v>-</v>
      </c>
      <c r="DO6" s="21">
        <f t="shared" si="12"/>
        <v>31.96</v>
      </c>
      <c r="DP6" s="21">
        <f t="shared" si="12"/>
        <v>34.17</v>
      </c>
      <c r="DQ6" s="21">
        <f t="shared" si="12"/>
        <v>36.770000000000003</v>
      </c>
      <c r="DR6" s="21">
        <f t="shared" si="12"/>
        <v>41.04</v>
      </c>
      <c r="DS6" s="20" t="str">
        <f>IF(DS7="","",IF(DS7="-","【-】","【"&amp;SUBSTITUTE(TEXT(DS7,"#,##0.00"),"-","△")&amp;"】"))</f>
        <v>【40.81】</v>
      </c>
      <c r="DT6" s="21" t="str">
        <f>IF(DT7="",NA(),DT7)</f>
        <v>-</v>
      </c>
      <c r="DU6" s="20">
        <f t="shared" ref="DU6:EC6" si="13">IF(DU7="",NA(),DU7)</f>
        <v>0</v>
      </c>
      <c r="DV6" s="21">
        <f t="shared" si="13"/>
        <v>12.62</v>
      </c>
      <c r="DW6" s="21">
        <f t="shared" si="13"/>
        <v>12.62</v>
      </c>
      <c r="DX6" s="21">
        <f t="shared" si="13"/>
        <v>12.74</v>
      </c>
      <c r="DY6" s="21" t="str">
        <f t="shared" si="13"/>
        <v>-</v>
      </c>
      <c r="DZ6" s="21">
        <f t="shared" si="13"/>
        <v>0.93</v>
      </c>
      <c r="EA6" s="21">
        <f t="shared" si="13"/>
        <v>1.04</v>
      </c>
      <c r="EB6" s="21">
        <f t="shared" si="13"/>
        <v>1.26</v>
      </c>
      <c r="EC6" s="21">
        <f t="shared" si="13"/>
        <v>1.64</v>
      </c>
      <c r="ED6" s="20" t="str">
        <f>IF(ED7="","",IF(ED7="-","【-】","【"&amp;SUBSTITUTE(TEXT(ED7,"#,##0.00"),"-","△")&amp;"】"))</f>
        <v>【1.62】</v>
      </c>
      <c r="EE6" s="21" t="str">
        <f>IF(EE7="",NA(),EE7)</f>
        <v>-</v>
      </c>
      <c r="EF6" s="21">
        <f t="shared" ref="EF6:EN6" si="14">IF(EF7="",NA(),EF7)</f>
        <v>0.08</v>
      </c>
      <c r="EG6" s="21">
        <f t="shared" si="14"/>
        <v>0.6</v>
      </c>
      <c r="EH6" s="21">
        <f t="shared" si="14"/>
        <v>0.45</v>
      </c>
      <c r="EI6" s="21">
        <f t="shared" si="14"/>
        <v>0.67</v>
      </c>
      <c r="EJ6" s="21" t="str">
        <f t="shared" si="14"/>
        <v>-</v>
      </c>
      <c r="EK6" s="21">
        <f t="shared" si="14"/>
        <v>1.87</v>
      </c>
      <c r="EL6" s="21">
        <f t="shared" si="14"/>
        <v>0.1</v>
      </c>
      <c r="EM6" s="21">
        <f t="shared" si="14"/>
        <v>0.09</v>
      </c>
      <c r="EN6" s="21">
        <f t="shared" si="14"/>
        <v>0.06</v>
      </c>
      <c r="EO6" s="20" t="str">
        <f>IF(EO7="","",IF(EO7="-","【-】","【"&amp;SUBSTITUTE(TEXT(EO7,"#,##0.00"),"-","△")&amp;"】"))</f>
        <v>【0.06】</v>
      </c>
    </row>
    <row r="7" spans="1:148" s="22" customFormat="1" x14ac:dyDescent="0.15">
      <c r="A7" s="14"/>
      <c r="B7" s="23">
        <v>2023</v>
      </c>
      <c r="C7" s="23">
        <v>470007</v>
      </c>
      <c r="D7" s="23">
        <v>46</v>
      </c>
      <c r="E7" s="23">
        <v>17</v>
      </c>
      <c r="F7" s="23">
        <v>3</v>
      </c>
      <c r="G7" s="23">
        <v>0</v>
      </c>
      <c r="H7" s="23" t="s">
        <v>96</v>
      </c>
      <c r="I7" s="23" t="s">
        <v>97</v>
      </c>
      <c r="J7" s="23" t="s">
        <v>98</v>
      </c>
      <c r="K7" s="23" t="s">
        <v>99</v>
      </c>
      <c r="L7" s="23" t="s">
        <v>100</v>
      </c>
      <c r="M7" s="23" t="s">
        <v>101</v>
      </c>
      <c r="N7" s="24" t="s">
        <v>102</v>
      </c>
      <c r="O7" s="24">
        <v>82.5</v>
      </c>
      <c r="P7" s="24">
        <v>83.28</v>
      </c>
      <c r="Q7" s="24">
        <v>93.51</v>
      </c>
      <c r="R7" s="24">
        <v>0</v>
      </c>
      <c r="S7" s="24">
        <v>1485669</v>
      </c>
      <c r="T7" s="24">
        <v>41.46</v>
      </c>
      <c r="U7" s="24">
        <v>35833.79</v>
      </c>
      <c r="V7" s="24">
        <v>940440</v>
      </c>
      <c r="W7" s="24">
        <v>170.99</v>
      </c>
      <c r="X7" s="24">
        <v>5499.97</v>
      </c>
      <c r="Y7" s="24" t="s">
        <v>102</v>
      </c>
      <c r="Z7" s="24">
        <v>103.97</v>
      </c>
      <c r="AA7" s="24">
        <v>105.72</v>
      </c>
      <c r="AB7" s="24">
        <v>101.29</v>
      </c>
      <c r="AC7" s="24">
        <v>101.22</v>
      </c>
      <c r="AD7" s="24" t="s">
        <v>102</v>
      </c>
      <c r="AE7" s="24">
        <v>101.63</v>
      </c>
      <c r="AF7" s="24">
        <v>100.14</v>
      </c>
      <c r="AG7" s="24">
        <v>99.22</v>
      </c>
      <c r="AH7" s="24">
        <v>100.31</v>
      </c>
      <c r="AI7" s="24">
        <v>100.34</v>
      </c>
      <c r="AJ7" s="24" t="s">
        <v>102</v>
      </c>
      <c r="AK7" s="24">
        <v>0</v>
      </c>
      <c r="AL7" s="24">
        <v>0</v>
      </c>
      <c r="AM7" s="24">
        <v>0</v>
      </c>
      <c r="AN7" s="24">
        <v>0</v>
      </c>
      <c r="AO7" s="24" t="s">
        <v>102</v>
      </c>
      <c r="AP7" s="24">
        <v>9.1</v>
      </c>
      <c r="AQ7" s="24">
        <v>10.71</v>
      </c>
      <c r="AR7" s="24">
        <v>11.46</v>
      </c>
      <c r="AS7" s="24">
        <v>9.85</v>
      </c>
      <c r="AT7" s="24">
        <v>9.7899999999999991</v>
      </c>
      <c r="AU7" s="24" t="s">
        <v>102</v>
      </c>
      <c r="AV7" s="24">
        <v>108.94</v>
      </c>
      <c r="AW7" s="24">
        <v>109.72</v>
      </c>
      <c r="AX7" s="24">
        <v>123.67</v>
      </c>
      <c r="AY7" s="24">
        <v>114.39</v>
      </c>
      <c r="AZ7" s="24" t="s">
        <v>102</v>
      </c>
      <c r="BA7" s="24">
        <v>101.14</v>
      </c>
      <c r="BB7" s="24">
        <v>104.74</v>
      </c>
      <c r="BC7" s="24">
        <v>104.74</v>
      </c>
      <c r="BD7" s="24">
        <v>104.66</v>
      </c>
      <c r="BE7" s="24">
        <v>104.39</v>
      </c>
      <c r="BF7" s="24" t="s">
        <v>102</v>
      </c>
      <c r="BG7" s="24">
        <v>139.81</v>
      </c>
      <c r="BH7" s="24">
        <v>134.05000000000001</v>
      </c>
      <c r="BI7" s="24">
        <v>136.28</v>
      </c>
      <c r="BJ7" s="24">
        <v>145.57</v>
      </c>
      <c r="BK7" s="24" t="s">
        <v>102</v>
      </c>
      <c r="BL7" s="24">
        <v>255.67</v>
      </c>
      <c r="BM7" s="24">
        <v>242.44</v>
      </c>
      <c r="BN7" s="24">
        <v>228.09</v>
      </c>
      <c r="BO7" s="24">
        <v>223.54</v>
      </c>
      <c r="BP7" s="24">
        <v>225.9</v>
      </c>
      <c r="BQ7" s="24" t="s">
        <v>102</v>
      </c>
      <c r="BR7" s="24">
        <v>0</v>
      </c>
      <c r="BS7" s="24">
        <v>0</v>
      </c>
      <c r="BT7" s="24">
        <v>0</v>
      </c>
      <c r="BU7" s="24">
        <v>0</v>
      </c>
      <c r="BV7" s="24" t="s">
        <v>102</v>
      </c>
      <c r="BW7" s="24">
        <v>0</v>
      </c>
      <c r="BX7" s="24">
        <v>0</v>
      </c>
      <c r="BY7" s="24">
        <v>0</v>
      </c>
      <c r="BZ7" s="24">
        <v>0</v>
      </c>
      <c r="CA7" s="24">
        <v>0</v>
      </c>
      <c r="CB7" s="24" t="s">
        <v>102</v>
      </c>
      <c r="CC7" s="24">
        <v>45.71</v>
      </c>
      <c r="CD7" s="24">
        <v>45.74</v>
      </c>
      <c r="CE7" s="24">
        <v>50.47</v>
      </c>
      <c r="CF7" s="24">
        <v>50.76</v>
      </c>
      <c r="CG7" s="24" t="s">
        <v>102</v>
      </c>
      <c r="CH7" s="24">
        <v>50.67</v>
      </c>
      <c r="CI7" s="24">
        <v>48.7</v>
      </c>
      <c r="CJ7" s="24">
        <v>52.53</v>
      </c>
      <c r="CK7" s="24">
        <v>52.75</v>
      </c>
      <c r="CL7" s="24">
        <v>52.93</v>
      </c>
      <c r="CM7" s="24" t="s">
        <v>102</v>
      </c>
      <c r="CN7" s="24">
        <v>90.05</v>
      </c>
      <c r="CO7" s="24">
        <v>88.77</v>
      </c>
      <c r="CP7" s="24">
        <v>88.17</v>
      </c>
      <c r="CQ7" s="24">
        <v>90.92</v>
      </c>
      <c r="CR7" s="24" t="s">
        <v>102</v>
      </c>
      <c r="CS7" s="24">
        <v>68.2</v>
      </c>
      <c r="CT7" s="24">
        <v>68.05</v>
      </c>
      <c r="CU7" s="24">
        <v>67.099999999999994</v>
      </c>
      <c r="CV7" s="24">
        <v>71.900000000000006</v>
      </c>
      <c r="CW7" s="24">
        <v>71.88</v>
      </c>
      <c r="CX7" s="24" t="s">
        <v>102</v>
      </c>
      <c r="CY7" s="24">
        <v>87.85</v>
      </c>
      <c r="CZ7" s="24">
        <v>89.24</v>
      </c>
      <c r="DA7" s="24">
        <v>87.54</v>
      </c>
      <c r="DB7" s="24">
        <v>90.37</v>
      </c>
      <c r="DC7" s="24" t="s">
        <v>102</v>
      </c>
      <c r="DD7" s="24">
        <v>94.01</v>
      </c>
      <c r="DE7" s="24">
        <v>94.14</v>
      </c>
      <c r="DF7" s="24">
        <v>94.02</v>
      </c>
      <c r="DG7" s="24">
        <v>94.43</v>
      </c>
      <c r="DH7" s="24">
        <v>94.36</v>
      </c>
      <c r="DI7" s="24" t="s">
        <v>102</v>
      </c>
      <c r="DJ7" s="24">
        <v>52.62</v>
      </c>
      <c r="DK7" s="24">
        <v>53.13</v>
      </c>
      <c r="DL7" s="24">
        <v>55.04</v>
      </c>
      <c r="DM7" s="24">
        <v>56.29</v>
      </c>
      <c r="DN7" s="24" t="s">
        <v>102</v>
      </c>
      <c r="DO7" s="24">
        <v>31.96</v>
      </c>
      <c r="DP7" s="24">
        <v>34.17</v>
      </c>
      <c r="DQ7" s="24">
        <v>36.770000000000003</v>
      </c>
      <c r="DR7" s="24">
        <v>41.04</v>
      </c>
      <c r="DS7" s="24">
        <v>40.81</v>
      </c>
      <c r="DT7" s="24" t="s">
        <v>102</v>
      </c>
      <c r="DU7" s="24">
        <v>0</v>
      </c>
      <c r="DV7" s="24">
        <v>12.62</v>
      </c>
      <c r="DW7" s="24">
        <v>12.62</v>
      </c>
      <c r="DX7" s="24">
        <v>12.74</v>
      </c>
      <c r="DY7" s="24" t="s">
        <v>102</v>
      </c>
      <c r="DZ7" s="24">
        <v>0.93</v>
      </c>
      <c r="EA7" s="24">
        <v>1.04</v>
      </c>
      <c r="EB7" s="24">
        <v>1.26</v>
      </c>
      <c r="EC7" s="24">
        <v>1.64</v>
      </c>
      <c r="ED7" s="24">
        <v>1.62</v>
      </c>
      <c r="EE7" s="24" t="s">
        <v>102</v>
      </c>
      <c r="EF7" s="24">
        <v>0.08</v>
      </c>
      <c r="EG7" s="24">
        <v>0.6</v>
      </c>
      <c r="EH7" s="24">
        <v>0.45</v>
      </c>
      <c r="EI7" s="24">
        <v>0.67</v>
      </c>
      <c r="EJ7" s="24" t="s">
        <v>102</v>
      </c>
      <c r="EK7" s="24">
        <v>1.87</v>
      </c>
      <c r="EL7" s="24">
        <v>0.1</v>
      </c>
      <c r="EM7" s="24">
        <v>0.09</v>
      </c>
      <c r="EN7" s="24">
        <v>0.06</v>
      </c>
      <c r="EO7" s="24">
        <v>0.06</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7FC060EA-7DCD-4995-98C9-9A99203F2616}"/>
</file>

<file path=customXml/itemProps2.xml><?xml version="1.0" encoding="utf-8"?>
<ds:datastoreItem xmlns:ds="http://schemas.openxmlformats.org/officeDocument/2006/customXml" ds:itemID="{C159367F-DD8B-4279-A8EE-B395A1652D0E}"/>
</file>

<file path=customXml/itemProps3.xml><?xml version="1.0" encoding="utf-8"?>
<ds:datastoreItem xmlns:ds="http://schemas.openxmlformats.org/officeDocument/2006/customXml" ds:itemID="{4531B2FE-D09C-4A72-8F5E-DC04CBBFA1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2025-02-15T06:06:24Z</dcterms:created>
  <dcterms:modified xsi:type="dcterms:W3CDTF">2025-02-15T06:06:48Z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