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F9FD308-82EB-44B5-9B52-A39365FE7352}" xr6:coauthVersionLast="47" xr6:coauthVersionMax="47" xr10:uidLastSave="{C6F98EE6-28AD-4360-9D7C-68C494C8CC9C}"/>
  <workbookProtection workbookAlgorithmName="SHA-512" workbookHashValue="I1+9EtEfAffAI7GMMM5UksBy4sWaw4tMa5Hxj0Jr89Evsdrowx3BPR92FkfdkJis8lK8ynG+/30JoQTbpsdCIQ==" workbookSaltValue="xZlScLH+M8cLEBg5cylzC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JQ10" i="4"/>
  <c r="DU10" i="4"/>
  <c r="CF10" i="4"/>
  <c r="B10" i="4"/>
  <c r="HX8" i="4"/>
  <c r="AQ8" i="4"/>
  <c r="B6" i="4"/>
  <c r="LT76" i="4" l="1"/>
  <c r="GQ51" i="4"/>
  <c r="LH30" i="4"/>
  <c r="IE76" i="4"/>
  <c r="BZ51" i="4"/>
  <c r="GQ30" i="4"/>
  <c r="BZ30" i="4"/>
  <c r="BK76" i="4"/>
  <c r="LH51" i="4"/>
  <c r="C11" i="5"/>
  <c r="B11" i="5"/>
  <c r="F11" i="5"/>
  <c r="D11" i="5"/>
  <c r="AN30" i="4" l="1"/>
  <c r="AG76" i="4"/>
  <c r="JV51" i="4"/>
  <c r="KP76" i="4"/>
  <c r="FE51" i="4"/>
  <c r="JV30" i="4"/>
  <c r="HA76" i="4"/>
  <c r="AN51" i="4"/>
  <c r="FE30" i="4"/>
  <c r="AV76" i="4"/>
  <c r="KO51" i="4"/>
  <c r="LE76" i="4"/>
  <c r="FX51" i="4"/>
  <c r="KO30" i="4"/>
  <c r="HP76" i="4"/>
  <c r="BG51" i="4"/>
  <c r="FX30" i="4"/>
  <c r="BG30" i="4"/>
  <c r="IT76" i="4"/>
  <c r="CS51" i="4"/>
  <c r="HJ30" i="4"/>
  <c r="CS30" i="4"/>
  <c r="BZ76" i="4"/>
  <c r="MA51" i="4"/>
  <c r="MI76" i="4"/>
  <c r="HJ51" i="4"/>
  <c r="MA30" i="4"/>
  <c r="KA76" i="4"/>
  <c r="GL76" i="4"/>
  <c r="U51" i="4"/>
  <c r="EL30" i="4"/>
  <c r="U30" i="4"/>
  <c r="R76" i="4"/>
  <c r="JC51" i="4"/>
  <c r="EL51" i="4"/>
  <c r="JC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<sst xmlns="http://schemas.openxmlformats.org/spreadsheetml/2006/main" count="278" uniqueCount="139">
  <si>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</si>
  <si>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</si>
  <si>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</si>
  <si>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</si>
  <si>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</si>
  <si>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</si>
  <si>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</si>
  <si>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</si>
  <si>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</si>
  <si>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</si>
  <si>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</si>
  <si>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</si>
  <si>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</si>
  <si>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</si>
  <si>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</si>
  <si>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</si>
  <si>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</si>
  <si>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</si>
  <si>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</si>
  <si>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</si>
  <si>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</si>
  <si>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</si>
  <si>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</si>
  <si>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</si>
  <si>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</si>
  <si>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</si>
  <si>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</si>
  <si>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</si>
  <si>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</si>
  <si>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</si>
  <si>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</si>
  <si>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</si>
  <si>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</si>
  <si>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</si>
  <si>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</si>
  <si>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</si>
  <si>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</si>
  <si>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</si>
  <si>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</si>
  <si>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</si>
  <si>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</si>
  <si>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</si>
  <si>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</si>
  <si>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</si>
  <si>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</si>
  <si>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</si>
  <si>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</si>
  <si>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</si>
  <si>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</si>
  <si>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</si>
  <si>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</si>
  <si>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</si>
  <si>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</si>
  <si>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</si>
  <si>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</si>
  <si>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</si>
  <si>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</si>
  <si>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</si>
  <si>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</si>
  <si>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</si>
  <si>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</si>
  <si>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</si>
  <si>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</si>
  <si>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</si>
  <si>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</si>
  <si>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</si>
  <si>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</si>
  <si>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</si>
  <si>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</si>
  <si>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</si>
  <si>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</si>
  <si>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</si>
  <si>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</si>
  <si>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</si>
  <si>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</si>
  <si>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</si>
  <si>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</si>
  <si>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</si>
  <si>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</si>
  <si>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</si>
  <si>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</si>
  <si>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</si>
  <si>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</si>
  <si>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</si>
  <si>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</si>
  <si>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</si>
  <si>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</si>
  <si>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</si>
  <si>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</si>
  <si>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</si>
  <si>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</si>
  <si>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</si>
  <si>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</si>
  <si>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</si>
  <si>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</si>
  <si>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</si>
  <si>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</si>
  <si>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</si>
  <si>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</si>
  <si>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</si>
  <si>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</si>
  <si>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</si>
  <si>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</si>
  <si>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当該値(N-2)</t>
    <phoneticPr fontId="5"/>
  </si>
  <si>
    <t>当該値(N-1)</t>
    <phoneticPr fontId="5"/>
  </si>
  <si>
    <t>当該値(N)</t>
    <phoneticPr fontId="5"/>
  </si>
  <si>
    <t>当該値(N-3)</t>
    <phoneticPr fontId="5"/>
  </si>
  <si>
    <t>当該値(N)</t>
    <phoneticPr fontId="5"/>
  </si>
  <si>
    <t>当該値(N-4)</t>
    <phoneticPr fontId="5"/>
  </si>
  <si>
    <t>当該値(N-1)</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</si>
  <si>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</si>
  <si>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</si>
  <si>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</si>
  <si>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</si>
  <si>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</si>
  <si>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</si>
  <si>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</si>
  <si>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</si>
  <si>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</si>
  <si>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</si>
  <si>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</si>
  <si>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</si>
  <si>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</si>
  <si>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</si>
  <si>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</si>
  <si>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</si>
  <si>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</si>
  <si>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</si>
  <si>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</si>
  <si>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</si>
  <si>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</si>
  <si>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</si>
  <si>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</si>
  <si>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</si>
  <si>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</si>
  <si>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令和5年度の収益的収支比率の数値は、改修費に多額の不用額を計上したことに伴う一時的なものと考えている。一般会計からの繰入は近年行っておらず、売上高GOP比率、EBITDAも問題ない範囲にある。</t>
    <rPh sb="0" eb="2">
      <t>レイワ</t>
    </rPh>
    <rPh sb="3" eb="5">
      <t>ネンド</t>
    </rPh>
    <rPh sb="14" eb="16">
      <t>スウチ</t>
    </rPh>
    <rPh sb="18" eb="21">
      <t>カイシュウヒ</t>
    </rPh>
    <rPh sb="22" eb="24">
      <t>タガク</t>
    </rPh>
    <rPh sb="25" eb="28">
      <t>フヨウガク</t>
    </rPh>
    <rPh sb="29" eb="31">
      <t>ケイジョウ</t>
    </rPh>
    <rPh sb="36" eb="37">
      <t>トモナ</t>
    </rPh>
    <rPh sb="38" eb="41">
      <t>イチジテキ</t>
    </rPh>
    <rPh sb="45" eb="46">
      <t>カンガ</t>
    </rPh>
    <rPh sb="51" eb="55">
      <t>イッパンカイケイ</t>
    </rPh>
    <rPh sb="58" eb="59">
      <t>ク</t>
    </rPh>
    <rPh sb="59" eb="60">
      <t>イ</t>
    </rPh>
    <rPh sb="61" eb="64">
      <t>キンネンオコナ</t>
    </rPh>
    <rPh sb="70" eb="71">
      <t>ウ</t>
    </rPh>
    <rPh sb="71" eb="72">
      <t>ア</t>
    </rPh>
    <rPh sb="72" eb="73">
      <t>ダカ</t>
    </rPh>
    <rPh sb="76" eb="78">
      <t>ヒリツ</t>
    </rPh>
    <rPh sb="86" eb="88">
      <t>モンダイ</t>
    </rPh>
    <rPh sb="90" eb="92">
      <t>ハンイ</t>
    </rPh>
    <phoneticPr fontId="5"/>
  </si>
  <si>
    <t>　供用開始から26年余が経過し、施設、設備の老朽化に伴い、今後も改修・更新費用施設修繕費の増加が続くと見込まれること、設備機器の更新も必要となることから、計画的な改修を行い、長寿命化と費用の平準化を図る必要がある。
地下式のため、光熱費が指定管理者の運営経費に占める割合が大きいことから、設備・機器等の改修・更新に際しては省エネ機器の積極的な導入を図る必要がある。</t>
    <rPh sb="1" eb="3">
      <t>キョウヨウ</t>
    </rPh>
    <rPh sb="3" eb="5">
      <t>カイシ</t>
    </rPh>
    <rPh sb="9" eb="11">
      <t>ネンヨ</t>
    </rPh>
    <rPh sb="12" eb="14">
      <t>ケイカ</t>
    </rPh>
    <rPh sb="16" eb="18">
      <t>シセツ</t>
    </rPh>
    <rPh sb="19" eb="21">
      <t>セツビ</t>
    </rPh>
    <rPh sb="22" eb="25">
      <t>ロウキュウカ</t>
    </rPh>
    <rPh sb="26" eb="27">
      <t>トモナ</t>
    </rPh>
    <rPh sb="29" eb="31">
      <t>コンゴ</t>
    </rPh>
    <rPh sb="32" eb="34">
      <t>カイシュウ</t>
    </rPh>
    <rPh sb="35" eb="37">
      <t>コウシン</t>
    </rPh>
    <rPh sb="37" eb="39">
      <t>ヒヨウ</t>
    </rPh>
    <rPh sb="39" eb="44">
      <t>シセツシュウゼンヒ</t>
    </rPh>
    <rPh sb="45" eb="47">
      <t>ゾウカ</t>
    </rPh>
    <rPh sb="48" eb="49">
      <t>ツヅ</t>
    </rPh>
    <rPh sb="51" eb="53">
      <t>ミコ</t>
    </rPh>
    <rPh sb="59" eb="63">
      <t>セツビキキ</t>
    </rPh>
    <rPh sb="64" eb="66">
      <t>コウシン</t>
    </rPh>
    <rPh sb="67" eb="69">
      <t>ヒツヨウ</t>
    </rPh>
    <rPh sb="77" eb="80">
      <t>ケイカクテキ</t>
    </rPh>
    <rPh sb="81" eb="83">
      <t>カイシュウ</t>
    </rPh>
    <rPh sb="84" eb="85">
      <t>オコナ</t>
    </rPh>
    <rPh sb="87" eb="91">
      <t>チョウジュミョウカ</t>
    </rPh>
    <rPh sb="92" eb="94">
      <t>ヒヨウ</t>
    </rPh>
    <rPh sb="95" eb="98">
      <t>ヘイジュンカ</t>
    </rPh>
    <rPh sb="99" eb="100">
      <t>ハカ</t>
    </rPh>
    <rPh sb="101" eb="103">
      <t>ヒツヨウ</t>
    </rPh>
    <rPh sb="108" eb="111">
      <t>チカシキ</t>
    </rPh>
    <rPh sb="115" eb="118">
      <t>コウネツヒ</t>
    </rPh>
    <rPh sb="119" eb="124">
      <t>シテイカンリシャ</t>
    </rPh>
    <rPh sb="125" eb="129">
      <t>ウンエイケイヒ</t>
    </rPh>
    <rPh sb="130" eb="131">
      <t>シ</t>
    </rPh>
    <rPh sb="133" eb="135">
      <t>ワリアイ</t>
    </rPh>
    <rPh sb="136" eb="137">
      <t>オオ</t>
    </rPh>
    <rPh sb="144" eb="146">
      <t>セツビ</t>
    </rPh>
    <rPh sb="147" eb="150">
      <t>キキトウ</t>
    </rPh>
    <rPh sb="151" eb="153">
      <t>カイシュウ</t>
    </rPh>
    <rPh sb="154" eb="156">
      <t>コウシン</t>
    </rPh>
    <rPh sb="157" eb="158">
      <t>サイ</t>
    </rPh>
    <rPh sb="161" eb="162">
      <t>ショウ</t>
    </rPh>
    <rPh sb="164" eb="166">
      <t>キキ</t>
    </rPh>
    <rPh sb="167" eb="170">
      <t>セッキョクテキ</t>
    </rPh>
    <rPh sb="171" eb="173">
      <t>ドウニュウ</t>
    </rPh>
    <rPh sb="174" eb="175">
      <t>ハカ</t>
    </rPh>
    <rPh sb="176" eb="178">
      <t>ヒツヨウ</t>
    </rPh>
    <phoneticPr fontId="5"/>
  </si>
  <si>
    <t>　令和2，3年度は、コロナ禍に伴う社会経済活動が縮小したため、駐車需要も減少し、稼働率も低下したが、令和4年度以降着実に回復しており、稼働率も高い水準にある。</t>
    <rPh sb="1" eb="3">
      <t>レイワ</t>
    </rPh>
    <rPh sb="6" eb="8">
      <t>ネンド</t>
    </rPh>
    <rPh sb="13" eb="14">
      <t>カ</t>
    </rPh>
    <rPh sb="15" eb="16">
      <t>トモナ</t>
    </rPh>
    <rPh sb="17" eb="19">
      <t>シャカイ</t>
    </rPh>
    <rPh sb="19" eb="21">
      <t>ケイザイ</t>
    </rPh>
    <rPh sb="21" eb="23">
      <t>カツドウ</t>
    </rPh>
    <rPh sb="24" eb="26">
      <t>シュクショウ</t>
    </rPh>
    <rPh sb="31" eb="35">
      <t>チュウシャジュヨウ</t>
    </rPh>
    <rPh sb="36" eb="38">
      <t>ゲンショウ</t>
    </rPh>
    <rPh sb="40" eb="43">
      <t>カドウリツ</t>
    </rPh>
    <rPh sb="44" eb="46">
      <t>テイカ</t>
    </rPh>
    <rPh sb="50" eb="52">
      <t>レイワ</t>
    </rPh>
    <rPh sb="53" eb="57">
      <t>ネンドイコウ</t>
    </rPh>
    <rPh sb="57" eb="59">
      <t>チャクジツ</t>
    </rPh>
    <rPh sb="60" eb="62">
      <t>カイフク</t>
    </rPh>
    <rPh sb="67" eb="70">
      <t>カドウリツ</t>
    </rPh>
    <rPh sb="71" eb="72">
      <t>タカ</t>
    </rPh>
    <rPh sb="73" eb="75">
      <t>スイジュン</t>
    </rPh>
    <phoneticPr fontId="5"/>
  </si>
  <si>
    <t>　県民広場地下駐車場は、行政・商業の中心である県庁周辺地区の駐車場不足や交通の混雑の緩和を図るとともに、地域の活性化に資することを目的として設置された。
　平成29年度からは一般会計からの繰り入れも行っていない状況にある。
　しかし、今後、施設の老朽化により、施設修繕費の増加が見込まれること、機器の更新時には多額の費用が必要であることから、費用負担の平準化等、計画的に改修を行っていく必要がある。</t>
    <rPh sb="1" eb="10">
      <t>ケンミンヒロバチカチュウシャジョウ</t>
    </rPh>
    <rPh sb="12" eb="14">
      <t>ギョウセイ</t>
    </rPh>
    <rPh sb="15" eb="17">
      <t>ショウギョウ</t>
    </rPh>
    <rPh sb="18" eb="20">
      <t>チュウシン</t>
    </rPh>
    <rPh sb="23" eb="27">
      <t>ケンチョウシュウヘン</t>
    </rPh>
    <rPh sb="27" eb="29">
      <t>チク</t>
    </rPh>
    <rPh sb="30" eb="35">
      <t>チュウシャジョウブソク</t>
    </rPh>
    <rPh sb="36" eb="38">
      <t>コウツウ</t>
    </rPh>
    <rPh sb="39" eb="41">
      <t>コンザツ</t>
    </rPh>
    <rPh sb="42" eb="44">
      <t>カンワ</t>
    </rPh>
    <rPh sb="45" eb="46">
      <t>ハカ</t>
    </rPh>
    <rPh sb="52" eb="54">
      <t>チイキ</t>
    </rPh>
    <rPh sb="55" eb="58">
      <t>カッセイカ</t>
    </rPh>
    <rPh sb="59" eb="60">
      <t>シ</t>
    </rPh>
    <rPh sb="65" eb="67">
      <t>モクテキ</t>
    </rPh>
    <rPh sb="70" eb="72">
      <t>セッチ</t>
    </rPh>
    <rPh sb="78" eb="80">
      <t>ヘイセイ</t>
    </rPh>
    <rPh sb="82" eb="84">
      <t>ネンド</t>
    </rPh>
    <rPh sb="87" eb="91">
      <t>イッパンカイケイ</t>
    </rPh>
    <rPh sb="94" eb="95">
      <t>ク</t>
    </rPh>
    <rPh sb="96" eb="97">
      <t>イ</t>
    </rPh>
    <rPh sb="99" eb="100">
      <t>オコナ</t>
    </rPh>
    <rPh sb="105" eb="107">
      <t>ジョウキョウ</t>
    </rPh>
    <rPh sb="117" eb="119">
      <t>コンゴ</t>
    </rPh>
    <rPh sb="120" eb="122">
      <t>シセツ</t>
    </rPh>
    <rPh sb="123" eb="126">
      <t>ロウキュウカ</t>
    </rPh>
    <rPh sb="130" eb="132">
      <t>シセツ</t>
    </rPh>
    <rPh sb="136" eb="138">
      <t>ゾウカ</t>
    </rPh>
    <rPh sb="139" eb="141">
      <t>ミコ</t>
    </rPh>
    <rPh sb="147" eb="149">
      <t>キキ</t>
    </rPh>
    <rPh sb="150" eb="153">
      <t>コウシンジ</t>
    </rPh>
    <rPh sb="155" eb="157">
      <t>タガク</t>
    </rPh>
    <rPh sb="158" eb="160">
      <t>ヒヨウ</t>
    </rPh>
    <rPh sb="161" eb="163">
      <t>ヒツヨウ</t>
    </rPh>
    <rPh sb="171" eb="175">
      <t>ヒヨウフタン</t>
    </rPh>
    <rPh sb="176" eb="179">
      <t>ヘイジュンカ</t>
    </rPh>
    <rPh sb="179" eb="180">
      <t>トウ</t>
    </rPh>
    <rPh sb="181" eb="184">
      <t>ケイカクテキ</t>
    </rPh>
    <rPh sb="185" eb="187">
      <t>カイシュウ</t>
    </rPh>
    <rPh sb="188" eb="189">
      <t>オコナ</t>
    </rPh>
    <rPh sb="193" eb="1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</si>
</sst>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0"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214.1</c:v>
                </c:pt>
                <c:pt idx="1">
                  <c:v>169.6</c:v>
                </c:pt>
                <c:pt idx="2">
                  <c:v>166.5</c:v>
                </c:pt>
                <c:pt idx="3">
                  <c:v>140.69999999999999</c:v>
                </c:pt>
                <c:pt idx="4">
                  <c:v>1070.5</c:v>
                </c:pt>
              </c:numCache>
            </c:numRef>
          </c:val>
          <c:extLst>
            <c:ext xmlns:c16="http://schemas.microsoft.com/office/drawing/2014/chart" uri="{C3380CC4-5D6E-409C-BE32-E72D297353CC}">
              <c16:uniqueId val="{00000000-F380-4E04-863F-5654136F57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F380-4E04-863F-5654136F57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28.4</c:v>
                </c:pt>
                <c:pt idx="1">
                  <c:v>34</c:v>
                </c:pt>
                <c:pt idx="2">
                  <c:v>32.9</c:v>
                </c:pt>
                <c:pt idx="3">
                  <c:v>25.7</c:v>
                </c:pt>
                <c:pt idx="4">
                  <c:v>0</c:v>
                </c:pt>
              </c:numCache>
            </c:numRef>
          </c:val>
          <c:extLst>
            <c:ext xmlns:c16="http://schemas.microsoft.com/office/drawing/2014/chart" uri="{C3380CC4-5D6E-409C-BE32-E72D297353CC}">
              <c16:uniqueId val="{00000000-40E5-473A-B6FC-6F6A96AB20D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40E5-473A-B6FC-6F6A96AB20D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D91-47A7-B824-A99C42EAA55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91-47A7-B824-A99C42EAA55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606-4951-A834-9C4B8CA05C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06-4951-A834-9C4B8CA05C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EE-468E-80BD-72B27A0C73F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9FEE-468E-80BD-72B27A0C73F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243-4A7E-8585-FD8EB5F4DA2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1243-4A7E-8585-FD8EB5F4DA2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247</c:v>
                </c:pt>
                <c:pt idx="1">
                  <c:v>197</c:v>
                </c:pt>
                <c:pt idx="2">
                  <c:v>197.5</c:v>
                </c:pt>
                <c:pt idx="3">
                  <c:v>217.5</c:v>
                </c:pt>
                <c:pt idx="4">
                  <c:v>226.5</c:v>
                </c:pt>
              </c:numCache>
            </c:numRef>
          </c:val>
          <c:extLst>
            <c:ext xmlns:c16="http://schemas.microsoft.com/office/drawing/2014/chart" uri="{C3380CC4-5D6E-409C-BE32-E72D297353CC}">
              <c16:uniqueId val="{00000000-2C30-4A91-B3A1-D4CE1298DB3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2C30-4A91-B3A1-D4CE1298DB3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59.5</c:v>
                </c:pt>
                <c:pt idx="1">
                  <c:v>44.5</c:v>
                </c:pt>
                <c:pt idx="2">
                  <c:v>44.7</c:v>
                </c:pt>
                <c:pt idx="3">
                  <c:v>70.900000000000006</c:v>
                </c:pt>
                <c:pt idx="4">
                  <c:v>96.3</c:v>
                </c:pt>
              </c:numCache>
            </c:numRef>
          </c:val>
          <c:extLst>
            <c:ext xmlns:c16="http://schemas.microsoft.com/office/drawing/2014/chart" uri="{C3380CC4-5D6E-409C-BE32-E72D297353CC}">
              <c16:uniqueId val="{00000000-0D39-4A3A-83E0-E4DA278FD9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0D39-4A3A-83E0-E4DA278FD9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72888</c:v>
                </c:pt>
                <c:pt idx="1">
                  <c:v>41154</c:v>
                </c:pt>
                <c:pt idx="2">
                  <c:v>38208</c:v>
                </c:pt>
                <c:pt idx="3">
                  <c:v>46434</c:v>
                </c:pt>
                <c:pt idx="4">
                  <c:v>55816</c:v>
                </c:pt>
              </c:numCache>
            </c:numRef>
          </c:val>
          <c:extLst>
            <c:ext xmlns:c16="http://schemas.microsoft.com/office/drawing/2014/chart" uri="{C3380CC4-5D6E-409C-BE32-E72D297353CC}">
              <c16:uniqueId val="{00000000-3ACB-4CEF-B54A-87919B234A1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3ACB-4CEF-B54A-87919B234A1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Y41" zoomScaleNormal="100" zoomScaleSheetLayoutView="70" workbookViewId="0">
      <selection activeCell="IW56" sqref="IW56"/>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2">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2">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1" t="str">
        <f>データ!H6&amp;"　"&amp;データ!I6</f>
        <v>沖縄県　県民広場地下駐車場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2">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Ａ２Ｂ２</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公共施設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10883</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2">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2">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26</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200</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利用料金制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214.1</v>
      </c>
      <c r="V31" s="98"/>
      <c r="W31" s="98"/>
      <c r="X31" s="98"/>
      <c r="Y31" s="98"/>
      <c r="Z31" s="98"/>
      <c r="AA31" s="98"/>
      <c r="AB31" s="98"/>
      <c r="AC31" s="98"/>
      <c r="AD31" s="98"/>
      <c r="AE31" s="98"/>
      <c r="AF31" s="98"/>
      <c r="AG31" s="98"/>
      <c r="AH31" s="98"/>
      <c r="AI31" s="98"/>
      <c r="AJ31" s="98"/>
      <c r="AK31" s="98"/>
      <c r="AL31" s="98"/>
      <c r="AM31" s="98"/>
      <c r="AN31" s="98">
        <f>データ!Z7</f>
        <v>169.6</v>
      </c>
      <c r="AO31" s="98"/>
      <c r="AP31" s="98"/>
      <c r="AQ31" s="98"/>
      <c r="AR31" s="98"/>
      <c r="AS31" s="98"/>
      <c r="AT31" s="98"/>
      <c r="AU31" s="98"/>
      <c r="AV31" s="98"/>
      <c r="AW31" s="98"/>
      <c r="AX31" s="98"/>
      <c r="AY31" s="98"/>
      <c r="AZ31" s="98"/>
      <c r="BA31" s="98"/>
      <c r="BB31" s="98"/>
      <c r="BC31" s="98"/>
      <c r="BD31" s="98"/>
      <c r="BE31" s="98"/>
      <c r="BF31" s="98"/>
      <c r="BG31" s="98">
        <f>データ!AA7</f>
        <v>166.5</v>
      </c>
      <c r="BH31" s="98"/>
      <c r="BI31" s="98"/>
      <c r="BJ31" s="98"/>
      <c r="BK31" s="98"/>
      <c r="BL31" s="98"/>
      <c r="BM31" s="98"/>
      <c r="BN31" s="98"/>
      <c r="BO31" s="98"/>
      <c r="BP31" s="98"/>
      <c r="BQ31" s="98"/>
      <c r="BR31" s="98"/>
      <c r="BS31" s="98"/>
      <c r="BT31" s="98"/>
      <c r="BU31" s="98"/>
      <c r="BV31" s="98"/>
      <c r="BW31" s="98"/>
      <c r="BX31" s="98"/>
      <c r="BY31" s="98"/>
      <c r="BZ31" s="98">
        <f>データ!AB7</f>
        <v>140.69999999999999</v>
      </c>
      <c r="CA31" s="98"/>
      <c r="CB31" s="98"/>
      <c r="CC31" s="98"/>
      <c r="CD31" s="98"/>
      <c r="CE31" s="98"/>
      <c r="CF31" s="98"/>
      <c r="CG31" s="98"/>
      <c r="CH31" s="98"/>
      <c r="CI31" s="98"/>
      <c r="CJ31" s="98"/>
      <c r="CK31" s="98"/>
      <c r="CL31" s="98"/>
      <c r="CM31" s="98"/>
      <c r="CN31" s="98"/>
      <c r="CO31" s="98"/>
      <c r="CP31" s="98"/>
      <c r="CQ31" s="98"/>
      <c r="CR31" s="98"/>
      <c r="CS31" s="98">
        <f>データ!AC7</f>
        <v>1070.5</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247</v>
      </c>
      <c r="JD31" s="67"/>
      <c r="JE31" s="67"/>
      <c r="JF31" s="67"/>
      <c r="JG31" s="67"/>
      <c r="JH31" s="67"/>
      <c r="JI31" s="67"/>
      <c r="JJ31" s="67"/>
      <c r="JK31" s="67"/>
      <c r="JL31" s="67"/>
      <c r="JM31" s="67"/>
      <c r="JN31" s="67"/>
      <c r="JO31" s="67"/>
      <c r="JP31" s="67"/>
      <c r="JQ31" s="67"/>
      <c r="JR31" s="67"/>
      <c r="JS31" s="67"/>
      <c r="JT31" s="67"/>
      <c r="JU31" s="68"/>
      <c r="JV31" s="66">
        <f>データ!DL7</f>
        <v>197</v>
      </c>
      <c r="JW31" s="67"/>
      <c r="JX31" s="67"/>
      <c r="JY31" s="67"/>
      <c r="JZ31" s="67"/>
      <c r="KA31" s="67"/>
      <c r="KB31" s="67"/>
      <c r="KC31" s="67"/>
      <c r="KD31" s="67"/>
      <c r="KE31" s="67"/>
      <c r="KF31" s="67"/>
      <c r="KG31" s="67"/>
      <c r="KH31" s="67"/>
      <c r="KI31" s="67"/>
      <c r="KJ31" s="67"/>
      <c r="KK31" s="67"/>
      <c r="KL31" s="67"/>
      <c r="KM31" s="67"/>
      <c r="KN31" s="68"/>
      <c r="KO31" s="66">
        <f>データ!DM7</f>
        <v>197.5</v>
      </c>
      <c r="KP31" s="67"/>
      <c r="KQ31" s="67"/>
      <c r="KR31" s="67"/>
      <c r="KS31" s="67"/>
      <c r="KT31" s="67"/>
      <c r="KU31" s="67"/>
      <c r="KV31" s="67"/>
      <c r="KW31" s="67"/>
      <c r="KX31" s="67"/>
      <c r="KY31" s="67"/>
      <c r="KZ31" s="67"/>
      <c r="LA31" s="67"/>
      <c r="LB31" s="67"/>
      <c r="LC31" s="67"/>
      <c r="LD31" s="67"/>
      <c r="LE31" s="67"/>
      <c r="LF31" s="67"/>
      <c r="LG31" s="68"/>
      <c r="LH31" s="66">
        <f>データ!DN7</f>
        <v>217.5</v>
      </c>
      <c r="LI31" s="67"/>
      <c r="LJ31" s="67"/>
      <c r="LK31" s="67"/>
      <c r="LL31" s="67"/>
      <c r="LM31" s="67"/>
      <c r="LN31" s="67"/>
      <c r="LO31" s="67"/>
      <c r="LP31" s="67"/>
      <c r="LQ31" s="67"/>
      <c r="LR31" s="67"/>
      <c r="LS31" s="67"/>
      <c r="LT31" s="67"/>
      <c r="LU31" s="67"/>
      <c r="LV31" s="67"/>
      <c r="LW31" s="67"/>
      <c r="LX31" s="67"/>
      <c r="LY31" s="67"/>
      <c r="LZ31" s="68"/>
      <c r="MA31" s="66">
        <f>データ!DO7</f>
        <v>226.5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100" t="s">
        <v>136</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59.5</v>
      </c>
      <c r="EM52" s="98"/>
      <c r="EN52" s="98"/>
      <c r="EO52" s="98"/>
      <c r="EP52" s="98"/>
      <c r="EQ52" s="98"/>
      <c r="ER52" s="98"/>
      <c r="ES52" s="98"/>
      <c r="ET52" s="98"/>
      <c r="EU52" s="98"/>
      <c r="EV52" s="98"/>
      <c r="EW52" s="98"/>
      <c r="EX52" s="98"/>
      <c r="EY52" s="98"/>
      <c r="EZ52" s="98"/>
      <c r="FA52" s="98"/>
      <c r="FB52" s="98"/>
      <c r="FC52" s="98"/>
      <c r="FD52" s="98"/>
      <c r="FE52" s="98">
        <f>データ!BG7</f>
        <v>44.5</v>
      </c>
      <c r="FF52" s="98"/>
      <c r="FG52" s="98"/>
      <c r="FH52" s="98"/>
      <c r="FI52" s="98"/>
      <c r="FJ52" s="98"/>
      <c r="FK52" s="98"/>
      <c r="FL52" s="98"/>
      <c r="FM52" s="98"/>
      <c r="FN52" s="98"/>
      <c r="FO52" s="98"/>
      <c r="FP52" s="98"/>
      <c r="FQ52" s="98"/>
      <c r="FR52" s="98"/>
      <c r="FS52" s="98"/>
      <c r="FT52" s="98"/>
      <c r="FU52" s="98"/>
      <c r="FV52" s="98"/>
      <c r="FW52" s="98"/>
      <c r="FX52" s="98">
        <f>データ!BH7</f>
        <v>44.7</v>
      </c>
      <c r="FY52" s="98"/>
      <c r="FZ52" s="98"/>
      <c r="GA52" s="98"/>
      <c r="GB52" s="98"/>
      <c r="GC52" s="98"/>
      <c r="GD52" s="98"/>
      <c r="GE52" s="98"/>
      <c r="GF52" s="98"/>
      <c r="GG52" s="98"/>
      <c r="GH52" s="98"/>
      <c r="GI52" s="98"/>
      <c r="GJ52" s="98"/>
      <c r="GK52" s="98"/>
      <c r="GL52" s="98"/>
      <c r="GM52" s="98"/>
      <c r="GN52" s="98"/>
      <c r="GO52" s="98"/>
      <c r="GP52" s="98"/>
      <c r="GQ52" s="98">
        <f>データ!BI7</f>
        <v>70.900000000000006</v>
      </c>
      <c r="GR52" s="98"/>
      <c r="GS52" s="98"/>
      <c r="GT52" s="98"/>
      <c r="GU52" s="98"/>
      <c r="GV52" s="98"/>
      <c r="GW52" s="98"/>
      <c r="GX52" s="98"/>
      <c r="GY52" s="98"/>
      <c r="GZ52" s="98"/>
      <c r="HA52" s="98"/>
      <c r="HB52" s="98"/>
      <c r="HC52" s="98"/>
      <c r="HD52" s="98"/>
      <c r="HE52" s="98"/>
      <c r="HF52" s="98"/>
      <c r="HG52" s="98"/>
      <c r="HH52" s="98"/>
      <c r="HI52" s="98"/>
      <c r="HJ52" s="98">
        <f>データ!BJ7</f>
        <v>96.3</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72888</v>
      </c>
      <c r="JD52" s="97"/>
      <c r="JE52" s="97"/>
      <c r="JF52" s="97"/>
      <c r="JG52" s="97"/>
      <c r="JH52" s="97"/>
      <c r="JI52" s="97"/>
      <c r="JJ52" s="97"/>
      <c r="JK52" s="97"/>
      <c r="JL52" s="97"/>
      <c r="JM52" s="97"/>
      <c r="JN52" s="97"/>
      <c r="JO52" s="97"/>
      <c r="JP52" s="97"/>
      <c r="JQ52" s="97"/>
      <c r="JR52" s="97"/>
      <c r="JS52" s="97"/>
      <c r="JT52" s="97"/>
      <c r="JU52" s="97"/>
      <c r="JV52" s="97">
        <f>データ!BR7</f>
        <v>41154</v>
      </c>
      <c r="JW52" s="97"/>
      <c r="JX52" s="97"/>
      <c r="JY52" s="97"/>
      <c r="JZ52" s="97"/>
      <c r="KA52" s="97"/>
      <c r="KB52" s="97"/>
      <c r="KC52" s="97"/>
      <c r="KD52" s="97"/>
      <c r="KE52" s="97"/>
      <c r="KF52" s="97"/>
      <c r="KG52" s="97"/>
      <c r="KH52" s="97"/>
      <c r="KI52" s="97"/>
      <c r="KJ52" s="97"/>
      <c r="KK52" s="97"/>
      <c r="KL52" s="97"/>
      <c r="KM52" s="97"/>
      <c r="KN52" s="97"/>
      <c r="KO52" s="97">
        <f>データ!BS7</f>
        <v>38208</v>
      </c>
      <c r="KP52" s="97"/>
      <c r="KQ52" s="97"/>
      <c r="KR52" s="97"/>
      <c r="KS52" s="97"/>
      <c r="KT52" s="97"/>
      <c r="KU52" s="97"/>
      <c r="KV52" s="97"/>
      <c r="KW52" s="97"/>
      <c r="KX52" s="97"/>
      <c r="KY52" s="97"/>
      <c r="KZ52" s="97"/>
      <c r="LA52" s="97"/>
      <c r="LB52" s="97"/>
      <c r="LC52" s="97"/>
      <c r="LD52" s="97"/>
      <c r="LE52" s="97"/>
      <c r="LF52" s="97"/>
      <c r="LG52" s="97"/>
      <c r="LH52" s="97">
        <f>データ!BT7</f>
        <v>46434</v>
      </c>
      <c r="LI52" s="97"/>
      <c r="LJ52" s="97"/>
      <c r="LK52" s="97"/>
      <c r="LL52" s="97"/>
      <c r="LM52" s="97"/>
      <c r="LN52" s="97"/>
      <c r="LO52" s="97"/>
      <c r="LP52" s="97"/>
      <c r="LQ52" s="97"/>
      <c r="LR52" s="97"/>
      <c r="LS52" s="97"/>
      <c r="LT52" s="97"/>
      <c r="LU52" s="97"/>
      <c r="LV52" s="97"/>
      <c r="LW52" s="97"/>
      <c r="LX52" s="97"/>
      <c r="LY52" s="97"/>
      <c r="LZ52" s="97"/>
      <c r="MA52" s="97">
        <f>データ!BU7</f>
        <v>55816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853586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28.4</v>
      </c>
      <c r="KB77" s="67"/>
      <c r="KC77" s="67"/>
      <c r="KD77" s="67"/>
      <c r="KE77" s="67"/>
      <c r="KF77" s="67"/>
      <c r="KG77" s="67"/>
      <c r="KH77" s="67"/>
      <c r="KI77" s="67"/>
      <c r="KJ77" s="67"/>
      <c r="KK77" s="67"/>
      <c r="KL77" s="67"/>
      <c r="KM77" s="67"/>
      <c r="KN77" s="67"/>
      <c r="KO77" s="68"/>
      <c r="KP77" s="66">
        <f>データ!DA7</f>
        <v>34</v>
      </c>
      <c r="KQ77" s="67"/>
      <c r="KR77" s="67"/>
      <c r="KS77" s="67"/>
      <c r="KT77" s="67"/>
      <c r="KU77" s="67"/>
      <c r="KV77" s="67"/>
      <c r="KW77" s="67"/>
      <c r="KX77" s="67"/>
      <c r="KY77" s="67"/>
      <c r="KZ77" s="67"/>
      <c r="LA77" s="67"/>
      <c r="LB77" s="67"/>
      <c r="LC77" s="67"/>
      <c r="LD77" s="68"/>
      <c r="LE77" s="66">
        <f>データ!DB7</f>
        <v>32.9</v>
      </c>
      <c r="LF77" s="67"/>
      <c r="LG77" s="67"/>
      <c r="LH77" s="67"/>
      <c r="LI77" s="67"/>
      <c r="LJ77" s="67"/>
      <c r="LK77" s="67"/>
      <c r="LL77" s="67"/>
      <c r="LM77" s="67"/>
      <c r="LN77" s="67"/>
      <c r="LO77" s="67"/>
      <c r="LP77" s="67"/>
      <c r="LQ77" s="67"/>
      <c r="LR77" s="67"/>
      <c r="LS77" s="68"/>
      <c r="LT77" s="66">
        <f>データ!DC7</f>
        <v>25.7</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jrXQnNOxuuAAeHLdF630il8t9AtsoNebUTUt2SuUBacZCyGQReulkf4j4szGVqduJkBSsw29QuKvyYwdSKepg==" saltValue="YQkNkEHtNpGIrjbIrXysN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100</v>
      </c>
      <c r="AV5" s="47" t="s">
        <v>90</v>
      </c>
      <c r="AW5" s="47" t="s">
        <v>103</v>
      </c>
      <c r="AX5" s="47" t="s">
        <v>104</v>
      </c>
      <c r="AY5" s="47" t="s">
        <v>105</v>
      </c>
      <c r="AZ5" s="47" t="s">
        <v>94</v>
      </c>
      <c r="BA5" s="47" t="s">
        <v>95</v>
      </c>
      <c r="BB5" s="47" t="s">
        <v>96</v>
      </c>
      <c r="BC5" s="47" t="s">
        <v>97</v>
      </c>
      <c r="BD5" s="47" t="s">
        <v>98</v>
      </c>
      <c r="BE5" s="47" t="s">
        <v>99</v>
      </c>
      <c r="BF5" s="47" t="s">
        <v>89</v>
      </c>
      <c r="BG5" s="47" t="s">
        <v>106</v>
      </c>
      <c r="BH5" s="47" t="s">
        <v>91</v>
      </c>
      <c r="BI5" s="47" t="s">
        <v>104</v>
      </c>
      <c r="BJ5" s="47" t="s">
        <v>93</v>
      </c>
      <c r="BK5" s="47" t="s">
        <v>94</v>
      </c>
      <c r="BL5" s="47" t="s">
        <v>95</v>
      </c>
      <c r="BM5" s="47" t="s">
        <v>96</v>
      </c>
      <c r="BN5" s="47" t="s">
        <v>97</v>
      </c>
      <c r="BO5" s="47" t="s">
        <v>98</v>
      </c>
      <c r="BP5" s="47" t="s">
        <v>99</v>
      </c>
      <c r="BQ5" s="47" t="s">
        <v>89</v>
      </c>
      <c r="BR5" s="47" t="s">
        <v>90</v>
      </c>
      <c r="BS5" s="47" t="s">
        <v>91</v>
      </c>
      <c r="BT5" s="47" t="s">
        <v>104</v>
      </c>
      <c r="BU5" s="47" t="s">
        <v>107</v>
      </c>
      <c r="BV5" s="47" t="s">
        <v>94</v>
      </c>
      <c r="BW5" s="47" t="s">
        <v>95</v>
      </c>
      <c r="BX5" s="47" t="s">
        <v>96</v>
      </c>
      <c r="BY5" s="47" t="s">
        <v>97</v>
      </c>
      <c r="BZ5" s="47" t="s">
        <v>98</v>
      </c>
      <c r="CA5" s="47" t="s">
        <v>99</v>
      </c>
      <c r="CB5" s="47" t="s">
        <v>108</v>
      </c>
      <c r="CC5" s="47" t="s">
        <v>90</v>
      </c>
      <c r="CD5" s="47" t="s">
        <v>103</v>
      </c>
      <c r="CE5" s="47" t="s">
        <v>109</v>
      </c>
      <c r="CF5" s="47" t="s">
        <v>93</v>
      </c>
      <c r="CG5" s="47" t="s">
        <v>94</v>
      </c>
      <c r="CH5" s="47" t="s">
        <v>95</v>
      </c>
      <c r="CI5" s="47" t="s">
        <v>96</v>
      </c>
      <c r="CJ5" s="47" t="s">
        <v>97</v>
      </c>
      <c r="CK5" s="47" t="s">
        <v>98</v>
      </c>
      <c r="CL5" s="47" t="s">
        <v>99</v>
      </c>
      <c r="CM5" s="146"/>
      <c r="CN5" s="146"/>
      <c r="CO5" s="47" t="s">
        <v>100</v>
      </c>
      <c r="CP5" s="47" t="s">
        <v>90</v>
      </c>
      <c r="CQ5" s="47" t="s">
        <v>103</v>
      </c>
      <c r="CR5" s="47" t="s">
        <v>104</v>
      </c>
      <c r="CS5" s="47" t="s">
        <v>110</v>
      </c>
      <c r="CT5" s="47" t="s">
        <v>94</v>
      </c>
      <c r="CU5" s="47" t="s">
        <v>95</v>
      </c>
      <c r="CV5" s="47" t="s">
        <v>96</v>
      </c>
      <c r="CW5" s="47" t="s">
        <v>97</v>
      </c>
      <c r="CX5" s="47" t="s">
        <v>98</v>
      </c>
      <c r="CY5" s="47" t="s">
        <v>99</v>
      </c>
      <c r="CZ5" s="47" t="s">
        <v>89</v>
      </c>
      <c r="DA5" s="47" t="s">
        <v>90</v>
      </c>
      <c r="DB5" s="47" t="s">
        <v>111</v>
      </c>
      <c r="DC5" s="47" t="s">
        <v>102</v>
      </c>
      <c r="DD5" s="47" t="s">
        <v>93</v>
      </c>
      <c r="DE5" s="47" t="s">
        <v>94</v>
      </c>
      <c r="DF5" s="47" t="s">
        <v>95</v>
      </c>
      <c r="DG5" s="47" t="s">
        <v>96</v>
      </c>
      <c r="DH5" s="47" t="s">
        <v>97</v>
      </c>
      <c r="DI5" s="47" t="s">
        <v>98</v>
      </c>
      <c r="DJ5" s="47" t="s">
        <v>35</v>
      </c>
      <c r="DK5" s="47" t="s">
        <v>89</v>
      </c>
      <c r="DL5" s="47" t="s">
        <v>90</v>
      </c>
      <c r="DM5" s="47" t="s">
        <v>112</v>
      </c>
      <c r="DN5" s="47" t="s">
        <v>104</v>
      </c>
      <c r="DO5" s="47" t="s">
        <v>110</v>
      </c>
      <c r="DP5" s="47" t="s">
        <v>94</v>
      </c>
      <c r="DQ5" s="47" t="s">
        <v>95</v>
      </c>
      <c r="DR5" s="47" t="s">
        <v>96</v>
      </c>
      <c r="DS5" s="47" t="s">
        <v>97</v>
      </c>
      <c r="DT5" s="47" t="s">
        <v>98</v>
      </c>
      <c r="DU5" s="47" t="s">
        <v>99</v>
      </c>
    </row>
    <row r="6" spans="1:125" s="54" customFormat="1" x14ac:dyDescent="0.2">
      <c r="A6" s="37" t="s">
        <v>113</v>
      </c>
      <c r="B6" s="48">
        <f>B8</f>
        <v>2023</v>
      </c>
      <c r="C6" s="48">
        <f t="shared" ref="C6:X6" si="1">C8</f>
        <v>470007</v>
      </c>
      <c r="D6" s="48">
        <f t="shared" si="1"/>
        <v>47</v>
      </c>
      <c r="E6" s="48">
        <f t="shared" si="1"/>
        <v>14</v>
      </c>
      <c r="F6" s="48">
        <f t="shared" si="1"/>
        <v>0</v>
      </c>
      <c r="G6" s="48">
        <f t="shared" si="1"/>
        <v>1</v>
      </c>
      <c r="H6" s="48" t="str">
        <f>SUBSTITUTE(H8,"　","")</f>
        <v>沖縄県</v>
      </c>
      <c r="I6" s="48" t="str">
        <f t="shared" si="1"/>
        <v>県民広場地下駐車場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26</v>
      </c>
      <c r="S6" s="50" t="str">
        <f t="shared" si="1"/>
        <v>公共施設</v>
      </c>
      <c r="T6" s="50" t="str">
        <f t="shared" si="1"/>
        <v>有</v>
      </c>
      <c r="U6" s="51">
        <f t="shared" si="1"/>
        <v>10883</v>
      </c>
      <c r="V6" s="51">
        <f t="shared" si="1"/>
        <v>200</v>
      </c>
      <c r="W6" s="51">
        <f t="shared" si="1"/>
        <v>300</v>
      </c>
      <c r="X6" s="50" t="str">
        <f t="shared" si="1"/>
        <v>利用料金制</v>
      </c>
      <c r="Y6" s="52">
        <f>IF(Y8="-",NA(),Y8)</f>
        <v>214.1</v>
      </c>
      <c r="Z6" s="52">
        <f t="shared" ref="Z6:AH6" si="2">IF(Z8="-",NA(),Z8)</f>
        <v>169.6</v>
      </c>
      <c r="AA6" s="52">
        <f t="shared" si="2"/>
        <v>166.5</v>
      </c>
      <c r="AB6" s="52">
        <f t="shared" si="2"/>
        <v>140.69999999999999</v>
      </c>
      <c r="AC6" s="52">
        <f t="shared" si="2"/>
        <v>1070.5</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59.5</v>
      </c>
      <c r="BG6" s="52">
        <f t="shared" ref="BG6:BO6" si="5">IF(BG8="-",NA(),BG8)</f>
        <v>44.5</v>
      </c>
      <c r="BH6" s="52">
        <f t="shared" si="5"/>
        <v>44.7</v>
      </c>
      <c r="BI6" s="52">
        <f t="shared" si="5"/>
        <v>70.900000000000006</v>
      </c>
      <c r="BJ6" s="52">
        <f t="shared" si="5"/>
        <v>96.3</v>
      </c>
      <c r="BK6" s="52">
        <f t="shared" si="5"/>
        <v>-9.8000000000000007</v>
      </c>
      <c r="BL6" s="52">
        <f t="shared" si="5"/>
        <v>-25.9</v>
      </c>
      <c r="BM6" s="52">
        <f t="shared" si="5"/>
        <v>-24.6</v>
      </c>
      <c r="BN6" s="52">
        <f t="shared" si="5"/>
        <v>-29.2</v>
      </c>
      <c r="BO6" s="52">
        <f t="shared" si="5"/>
        <v>-810.7</v>
      </c>
      <c r="BP6" s="49" t="str">
        <f>IF(BP8="-","",IF(BP8="-","【-】","【"&amp;SUBSTITUTE(TEXT(BP8,"#,##0.0"),"-","△")&amp;"】"))</f>
        <v>【△55.6】</v>
      </c>
      <c r="BQ6" s="53">
        <f>IF(BQ8="-",NA(),BQ8)</f>
        <v>72888</v>
      </c>
      <c r="BR6" s="53">
        <f t="shared" ref="BR6:BZ6" si="6">IF(BR8="-",NA(),BR8)</f>
        <v>41154</v>
      </c>
      <c r="BS6" s="53">
        <f t="shared" si="6"/>
        <v>38208</v>
      </c>
      <c r="BT6" s="53">
        <f t="shared" si="6"/>
        <v>46434</v>
      </c>
      <c r="BU6" s="53">
        <f t="shared" si="6"/>
        <v>55816</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114</v>
      </c>
      <c r="CM6" s="51">
        <f t="shared" ref="CM6:CN6" si="7">CM8</f>
        <v>0</v>
      </c>
      <c r="CN6" s="51">
        <f t="shared" si="7"/>
        <v>853586</v>
      </c>
      <c r="CO6" s="52"/>
      <c r="CP6" s="52"/>
      <c r="CQ6" s="52"/>
      <c r="CR6" s="52"/>
      <c r="CS6" s="52"/>
      <c r="CT6" s="52"/>
      <c r="CU6" s="52"/>
      <c r="CV6" s="52"/>
      <c r="CW6" s="52"/>
      <c r="CX6" s="52"/>
      <c r="CY6" s="49" t="s">
        <v>114</v>
      </c>
      <c r="CZ6" s="52">
        <f>IF(CZ8="-",NA(),CZ8)</f>
        <v>28.4</v>
      </c>
      <c r="DA6" s="52">
        <f t="shared" ref="DA6:DI6" si="8">IF(DA8="-",NA(),DA8)</f>
        <v>34</v>
      </c>
      <c r="DB6" s="52">
        <f t="shared" si="8"/>
        <v>32.9</v>
      </c>
      <c r="DC6" s="52">
        <f t="shared" si="8"/>
        <v>25.7</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247</v>
      </c>
      <c r="DL6" s="52">
        <f t="shared" ref="DL6:DT6" si="9">IF(DL8="-",NA(),DL8)</f>
        <v>197</v>
      </c>
      <c r="DM6" s="52">
        <f t="shared" si="9"/>
        <v>197.5</v>
      </c>
      <c r="DN6" s="52">
        <f t="shared" si="9"/>
        <v>217.5</v>
      </c>
      <c r="DO6" s="52">
        <f t="shared" si="9"/>
        <v>226.5</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115</v>
      </c>
      <c r="B7" s="48">
        <f t="shared" ref="B7:X7" si="10">B8</f>
        <v>2023</v>
      </c>
      <c r="C7" s="48">
        <f t="shared" si="10"/>
        <v>470007</v>
      </c>
      <c r="D7" s="48">
        <f t="shared" si="10"/>
        <v>47</v>
      </c>
      <c r="E7" s="48">
        <f t="shared" si="10"/>
        <v>14</v>
      </c>
      <c r="F7" s="48">
        <f t="shared" si="10"/>
        <v>0</v>
      </c>
      <c r="G7" s="48">
        <f t="shared" si="10"/>
        <v>1</v>
      </c>
      <c r="H7" s="48" t="str">
        <f t="shared" si="10"/>
        <v>沖縄県</v>
      </c>
      <c r="I7" s="48" t="str">
        <f t="shared" si="10"/>
        <v>県民広場地下駐車場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26</v>
      </c>
      <c r="S7" s="50" t="str">
        <f t="shared" si="10"/>
        <v>公共施設</v>
      </c>
      <c r="T7" s="50" t="str">
        <f t="shared" si="10"/>
        <v>有</v>
      </c>
      <c r="U7" s="51">
        <f t="shared" si="10"/>
        <v>10883</v>
      </c>
      <c r="V7" s="51">
        <f t="shared" si="10"/>
        <v>200</v>
      </c>
      <c r="W7" s="51">
        <f t="shared" si="10"/>
        <v>300</v>
      </c>
      <c r="X7" s="50" t="str">
        <f t="shared" si="10"/>
        <v>利用料金制</v>
      </c>
      <c r="Y7" s="52">
        <f>Y8</f>
        <v>214.1</v>
      </c>
      <c r="Z7" s="52">
        <f t="shared" ref="Z7:AH7" si="11">Z8</f>
        <v>169.6</v>
      </c>
      <c r="AA7" s="52">
        <f t="shared" si="11"/>
        <v>166.5</v>
      </c>
      <c r="AB7" s="52">
        <f t="shared" si="11"/>
        <v>140.69999999999999</v>
      </c>
      <c r="AC7" s="52">
        <f t="shared" si="11"/>
        <v>1070.5</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59.5</v>
      </c>
      <c r="BG7" s="52">
        <f t="shared" ref="BG7:BO7" si="14">BG8</f>
        <v>44.5</v>
      </c>
      <c r="BH7" s="52">
        <f t="shared" si="14"/>
        <v>44.7</v>
      </c>
      <c r="BI7" s="52">
        <f t="shared" si="14"/>
        <v>70.900000000000006</v>
      </c>
      <c r="BJ7" s="52">
        <f t="shared" si="14"/>
        <v>96.3</v>
      </c>
      <c r="BK7" s="52">
        <f t="shared" si="14"/>
        <v>-9.8000000000000007</v>
      </c>
      <c r="BL7" s="52">
        <f t="shared" si="14"/>
        <v>-25.9</v>
      </c>
      <c r="BM7" s="52">
        <f t="shared" si="14"/>
        <v>-24.6</v>
      </c>
      <c r="BN7" s="52">
        <f t="shared" si="14"/>
        <v>-29.2</v>
      </c>
      <c r="BO7" s="52">
        <f t="shared" si="14"/>
        <v>-810.7</v>
      </c>
      <c r="BP7" s="49"/>
      <c r="BQ7" s="53">
        <f>BQ8</f>
        <v>72888</v>
      </c>
      <c r="BR7" s="53">
        <f t="shared" ref="BR7:BZ7" si="15">BR8</f>
        <v>41154</v>
      </c>
      <c r="BS7" s="53">
        <f t="shared" si="15"/>
        <v>38208</v>
      </c>
      <c r="BT7" s="53">
        <f t="shared" si="15"/>
        <v>46434</v>
      </c>
      <c r="BU7" s="53">
        <f t="shared" si="15"/>
        <v>55816</v>
      </c>
      <c r="BV7" s="53">
        <f t="shared" si="15"/>
        <v>5206</v>
      </c>
      <c r="BW7" s="53">
        <f t="shared" si="15"/>
        <v>2220</v>
      </c>
      <c r="BX7" s="53">
        <f t="shared" si="15"/>
        <v>3097</v>
      </c>
      <c r="BY7" s="53">
        <f t="shared" si="15"/>
        <v>6051</v>
      </c>
      <c r="BZ7" s="53">
        <f t="shared" si="15"/>
        <v>9971</v>
      </c>
      <c r="CA7" s="51"/>
      <c r="CB7" s="52" t="s">
        <v>116</v>
      </c>
      <c r="CC7" s="52" t="s">
        <v>116</v>
      </c>
      <c r="CD7" s="52" t="s">
        <v>116</v>
      </c>
      <c r="CE7" s="52" t="s">
        <v>116</v>
      </c>
      <c r="CF7" s="52" t="s">
        <v>116</v>
      </c>
      <c r="CG7" s="52" t="s">
        <v>116</v>
      </c>
      <c r="CH7" s="52" t="s">
        <v>116</v>
      </c>
      <c r="CI7" s="52" t="s">
        <v>116</v>
      </c>
      <c r="CJ7" s="52" t="s">
        <v>116</v>
      </c>
      <c r="CK7" s="52" t="s">
        <v>114</v>
      </c>
      <c r="CL7" s="49"/>
      <c r="CM7" s="51">
        <f>CM8</f>
        <v>0</v>
      </c>
      <c r="CN7" s="51">
        <f>CN8</f>
        <v>853586</v>
      </c>
      <c r="CO7" s="52" t="s">
        <v>116</v>
      </c>
      <c r="CP7" s="52" t="s">
        <v>116</v>
      </c>
      <c r="CQ7" s="52" t="s">
        <v>116</v>
      </c>
      <c r="CR7" s="52" t="s">
        <v>116</v>
      </c>
      <c r="CS7" s="52" t="s">
        <v>116</v>
      </c>
      <c r="CT7" s="52" t="s">
        <v>116</v>
      </c>
      <c r="CU7" s="52" t="s">
        <v>116</v>
      </c>
      <c r="CV7" s="52" t="s">
        <v>116</v>
      </c>
      <c r="CW7" s="52" t="s">
        <v>116</v>
      </c>
      <c r="CX7" s="52" t="s">
        <v>114</v>
      </c>
      <c r="CY7" s="49"/>
      <c r="CZ7" s="52">
        <f>CZ8</f>
        <v>28.4</v>
      </c>
      <c r="DA7" s="52">
        <f t="shared" ref="DA7:DI7" si="16">DA8</f>
        <v>34</v>
      </c>
      <c r="DB7" s="52">
        <f t="shared" si="16"/>
        <v>32.9</v>
      </c>
      <c r="DC7" s="52">
        <f t="shared" si="16"/>
        <v>25.7</v>
      </c>
      <c r="DD7" s="52">
        <f t="shared" si="16"/>
        <v>0</v>
      </c>
      <c r="DE7" s="52">
        <f t="shared" si="16"/>
        <v>117.1</v>
      </c>
      <c r="DF7" s="52">
        <f t="shared" si="16"/>
        <v>145.19999999999999</v>
      </c>
      <c r="DG7" s="52">
        <f t="shared" si="16"/>
        <v>219.9</v>
      </c>
      <c r="DH7" s="52">
        <f t="shared" si="16"/>
        <v>107.1</v>
      </c>
      <c r="DI7" s="52">
        <f t="shared" si="16"/>
        <v>143.6</v>
      </c>
      <c r="DJ7" s="49"/>
      <c r="DK7" s="52">
        <f>DK8</f>
        <v>247</v>
      </c>
      <c r="DL7" s="52">
        <f t="shared" ref="DL7:DT7" si="17">DL8</f>
        <v>197</v>
      </c>
      <c r="DM7" s="52">
        <f t="shared" si="17"/>
        <v>197.5</v>
      </c>
      <c r="DN7" s="52">
        <f t="shared" si="17"/>
        <v>217.5</v>
      </c>
      <c r="DO7" s="52">
        <f t="shared" si="17"/>
        <v>226.5</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470007</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26</v>
      </c>
      <c r="S8" s="57" t="s">
        <v>127</v>
      </c>
      <c r="T8" s="57" t="s">
        <v>128</v>
      </c>
      <c r="U8" s="58">
        <v>10883</v>
      </c>
      <c r="V8" s="58">
        <v>200</v>
      </c>
      <c r="W8" s="58">
        <v>300</v>
      </c>
      <c r="X8" s="57" t="s">
        <v>129</v>
      </c>
      <c r="Y8" s="59">
        <v>214.1</v>
      </c>
      <c r="Z8" s="59">
        <v>169.6</v>
      </c>
      <c r="AA8" s="59">
        <v>166.5</v>
      </c>
      <c r="AB8" s="59">
        <v>140.69999999999999</v>
      </c>
      <c r="AC8" s="59">
        <v>1070.5</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59.5</v>
      </c>
      <c r="BG8" s="59">
        <v>44.5</v>
      </c>
      <c r="BH8" s="59">
        <v>44.7</v>
      </c>
      <c r="BI8" s="59">
        <v>70.900000000000006</v>
      </c>
      <c r="BJ8" s="59">
        <v>96.3</v>
      </c>
      <c r="BK8" s="59">
        <v>-9.8000000000000007</v>
      </c>
      <c r="BL8" s="59">
        <v>-25.9</v>
      </c>
      <c r="BM8" s="59">
        <v>-24.6</v>
      </c>
      <c r="BN8" s="59">
        <v>-29.2</v>
      </c>
      <c r="BO8" s="59">
        <v>-810.7</v>
      </c>
      <c r="BP8" s="56">
        <v>-55.6</v>
      </c>
      <c r="BQ8" s="60">
        <v>72888</v>
      </c>
      <c r="BR8" s="60">
        <v>41154</v>
      </c>
      <c r="BS8" s="60">
        <v>38208</v>
      </c>
      <c r="BT8" s="61">
        <v>46434</v>
      </c>
      <c r="BU8" s="61">
        <v>55816</v>
      </c>
      <c r="BV8" s="60">
        <v>5206</v>
      </c>
      <c r="BW8" s="60">
        <v>2220</v>
      </c>
      <c r="BX8" s="60">
        <v>3097</v>
      </c>
      <c r="BY8" s="60">
        <v>6051</v>
      </c>
      <c r="BZ8" s="60">
        <v>9971</v>
      </c>
      <c r="CA8" s="58">
        <v>12639</v>
      </c>
      <c r="CB8" s="59" t="s">
        <v>121</v>
      </c>
      <c r="CC8" s="59" t="s">
        <v>121</v>
      </c>
      <c r="CD8" s="59" t="s">
        <v>121</v>
      </c>
      <c r="CE8" s="59" t="s">
        <v>121</v>
      </c>
      <c r="CF8" s="59" t="s">
        <v>121</v>
      </c>
      <c r="CG8" s="59" t="s">
        <v>121</v>
      </c>
      <c r="CH8" s="59" t="s">
        <v>121</v>
      </c>
      <c r="CI8" s="59" t="s">
        <v>121</v>
      </c>
      <c r="CJ8" s="59" t="s">
        <v>121</v>
      </c>
      <c r="CK8" s="59" t="s">
        <v>121</v>
      </c>
      <c r="CL8" s="56" t="s">
        <v>121</v>
      </c>
      <c r="CM8" s="58">
        <v>0</v>
      </c>
      <c r="CN8" s="58">
        <v>853586</v>
      </c>
      <c r="CO8" s="59" t="s">
        <v>121</v>
      </c>
      <c r="CP8" s="59" t="s">
        <v>121</v>
      </c>
      <c r="CQ8" s="59" t="s">
        <v>121</v>
      </c>
      <c r="CR8" s="59" t="s">
        <v>121</v>
      </c>
      <c r="CS8" s="59" t="s">
        <v>121</v>
      </c>
      <c r="CT8" s="59" t="s">
        <v>121</v>
      </c>
      <c r="CU8" s="59" t="s">
        <v>121</v>
      </c>
      <c r="CV8" s="59" t="s">
        <v>121</v>
      </c>
      <c r="CW8" s="59" t="s">
        <v>121</v>
      </c>
      <c r="CX8" s="59" t="s">
        <v>121</v>
      </c>
      <c r="CY8" s="56" t="s">
        <v>121</v>
      </c>
      <c r="CZ8" s="59">
        <v>28.4</v>
      </c>
      <c r="DA8" s="59">
        <v>34</v>
      </c>
      <c r="DB8" s="59">
        <v>32.9</v>
      </c>
      <c r="DC8" s="59">
        <v>25.7</v>
      </c>
      <c r="DD8" s="59">
        <v>0</v>
      </c>
      <c r="DE8" s="59">
        <v>117.1</v>
      </c>
      <c r="DF8" s="59">
        <v>145.19999999999999</v>
      </c>
      <c r="DG8" s="59">
        <v>219.9</v>
      </c>
      <c r="DH8" s="59">
        <v>107.1</v>
      </c>
      <c r="DI8" s="59">
        <v>143.6</v>
      </c>
      <c r="DJ8" s="56">
        <v>79</v>
      </c>
      <c r="DK8" s="59">
        <v>247</v>
      </c>
      <c r="DL8" s="59">
        <v>197</v>
      </c>
      <c r="DM8" s="59">
        <v>197.5</v>
      </c>
      <c r="DN8" s="59">
        <v>217.5</v>
      </c>
      <c r="DO8" s="59">
        <v>226.5</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6C24746-4067-48AB-A605-5E8E55050194}"/>
</file>

<file path=customXml/itemProps2.xml><?xml version="1.0" encoding="utf-8"?>
<ds:datastoreItem xmlns:ds="http://schemas.openxmlformats.org/officeDocument/2006/customXml" ds:itemID="{E5EAC8DA-6C04-4196-B25A-1DD1DAB28316}"/>
</file>

<file path=customXml/itemProps3.xml><?xml version="1.0" encoding="utf-8"?>
<ds:datastoreItem xmlns:ds="http://schemas.openxmlformats.org/officeDocument/2006/customXml" ds:itemID="{38F92F08-4510-43DC-813C-131681404B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2025-02-14T05:35:44Z</dcterms:created>
  <dcterms:modified xsi:type="dcterms:W3CDTF">2025-02-14T05:36:09Z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