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5" documentId="8_{CF519A45-3E55-45A0-A3EB-E609ECCC2265}" xr6:coauthVersionLast="47" xr6:coauthVersionMax="47" xr10:uidLastSave="{9D3F5DB4-CDBE-4587-B1B3-4CBF41DEA8ED}"/>
  <workbookProtection workbookAlgorithmName="SHA-512" workbookHashValue="WnH+Lo2fXKCv2DmIZhLmKYNocfPQmEXAZQBIY1BmbXSPUr9ZDkEtIJfXjR8Dlt0wpAFw9BcHG2i83bAPs2rRxA==" workbookSaltValue="Vq39d3WjZMLXJNRbmvyIW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FO78"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FL54"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L32" i="4"/>
  <c r="C11" i="5"/>
  <c r="D11" i="5"/>
  <c r="E11" i="5"/>
  <c r="B11" i="5"/>
  <c r="HX78" i="4" l="1"/>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32" i="4"/>
  <c r="IK54" i="4"/>
</calcChain>
</file>

<file path=xl/sharedStrings.xml><?xml version="1.0" encoding="utf-8"?>
<sst xmlns="http://schemas.openxmlformats.org/spreadsheetml/2006/main" count="343" uniqueCount="183">
  <si>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</si>
  <si>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</si>
  <si>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</si>
  <si>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</si>
  <si>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</si>
  <si>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</si>
  <si>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</si>
  <si>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</si>
  <si>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</si>
  <si>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</si>
  <si>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</si>
  <si>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</si>
  <si>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</si>
  <si>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</si>
  <si>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</si>
  <si>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</si>
  <si>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</si>
  <si>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</si>
  <si>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</si>
  <si>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</si>
  <si>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</si>
  <si>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</si>
  <si>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</si>
  <si>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</si>
  <si>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</si>
  <si>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</si>
  <si>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</si>
  <si>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</si>
  <si>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</si>
  <si>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</si>
  <si>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</si>
  <si>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</si>
  <si>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</si>
  <si>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</si>
  <si>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</si>
  <si>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</si>
  <si>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</si>
  <si>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</si>
  <si>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</si>
  <si>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</si>
  <si>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</si>
  <si>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</si>
  <si>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</si>
  <si>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</si>
  <si>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</si>
  <si>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</si>
  <si>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</si>
  <si>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</si>
  <si>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</si>
  <si>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</si>
  <si>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</si>
  <si>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</si>
  <si>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</si>
  <si>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</si>
  <si>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</si>
  <si>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</si>
  <si>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</si>
  <si>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</si>
  <si>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</si>
  <si>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</si>
  <si>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</si>
  <si>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</si>
  <si>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</si>
  <si>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</si>
  <si>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</si>
  <si>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</si>
  <si>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</si>
  <si>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</si>
  <si>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</si>
  <si>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</si>
  <si>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</si>
  <si>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</si>
  <si>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</si>
  <si>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</si>
  <si>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</si>
  <si>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</si>
  <si>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</si>
  <si>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</si>
  <si>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</si>
  <si>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</si>
  <si>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</si>
  <si>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</si>
  <si>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</si>
  <si>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</si>
  <si>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</si>
  <si>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</si>
  <si>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</si>
  <si>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</si>
  <si>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</si>
  <si>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</si>
  <si>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</si>
  <si>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</si>
  <si>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</si>
  <si>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</si>
  <si>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</si>
  <si>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</si>
  <si>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</si>
  <si>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</si>
  <si>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</si>
  <si>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</si>
  <si>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</si>
  <si>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</si>
  <si>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</si>
  <si>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</si>
  <si>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</si>
  <si>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</si>
  <si>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</si>
  <si>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</si>
  <si>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</si>
  <si>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</si>
  <si>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</si>
  <si>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</si>
  <si>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</si>
  <si>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</si>
  <si>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</si>
  <si>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</si>
  <si>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</si>
  <si>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</si>
  <si>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</si>
  <si>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</si>
  <si>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</si>
  <si>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</si>
  <si>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</si>
  <si>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</si>
  <si>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</si>
  <si>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</si>
  <si>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</si>
  <si>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</si>
  <si>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</si>
  <si>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</si>
  <si>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</si>
  <si>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</si>
  <si>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</si>
  <si>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</si>
  <si>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</si>
  <si>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</si>
  <si>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</si>
  <si>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</si>
  <si>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</si>
  <si>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</si>
  <si>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</si>
  <si>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</si>
  <si>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</si>
  <si>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</si>
  <si>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</si>
  <si>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</si>
  <si>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</si>
  <si>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</si>
  <si>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</si>
  <si>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</si>
  <si>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</si>
  <si>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</si>
  <si>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</si>
  <si>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</si>
  <si>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</si>
  <si>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</si>
  <si>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</si>
  <si>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</si>
  <si>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</si>
  <si>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</si>
  <si>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</si>
  <si>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</si>
  <si>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北部病院</t>
  </si>
  <si>
    <t>条例全部</t>
  </si>
  <si>
    <t>病院事業</t>
  </si>
  <si>
    <t>一般病院</t>
  </si>
  <si>
    <t>300床以上～400床未満</t>
  </si>
  <si>
    <t>自治体職員</t>
  </si>
  <si>
    <t>直営</t>
  </si>
  <si>
    <t>対象</t>
  </si>
  <si>
    <t>ド 透 I 未 訓</t>
  </si>
  <si>
    <t>救 臨 感 へ 災 地</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</si>
  <si>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</si>
  <si>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</si>
  <si>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</si>
  <si>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</si>
  <si>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</si>
  <si>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</si>
  <si>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</si>
  <si>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特殊医療、不採算医療、医療従事者の研修などの役割を担っている。また、地域の拠点として地域医療支援病院や地域周産期母子医療センターにも認定され、北部医療圏における周産期医療の中核を担っている。
　地域包括ケア病棟も設置しており、急性期治療を終えた患者の在宅医療の支援にも努めている。
　このほか、離島２箇所にある附属診療所を運営し、プライマリ・ケアを中心に地域に必要な医療を提供するとともに、相互に連携して救急医療にも対応している。</t>
    <rPh sb="1" eb="3">
      <t>キュウキュウ</t>
    </rPh>
    <rPh sb="3" eb="5">
      <t>イリョウ</t>
    </rPh>
    <rPh sb="6" eb="8">
      <t>トクシュ</t>
    </rPh>
    <rPh sb="8" eb="10">
      <t>イリョウ</t>
    </rPh>
    <rPh sb="11" eb="14">
      <t>フサイサン</t>
    </rPh>
    <rPh sb="14" eb="16">
      <t>イリョウ</t>
    </rPh>
    <rPh sb="17" eb="19">
      <t>イリョウ</t>
    </rPh>
    <rPh sb="19" eb="22">
      <t>ジュウジシャ</t>
    </rPh>
    <rPh sb="23" eb="25">
      <t>ケンシュウ</t>
    </rPh>
    <rPh sb="28" eb="30">
      <t>ヤクワリ</t>
    </rPh>
    <rPh sb="31" eb="32">
      <t>ニナ</t>
    </rPh>
    <rPh sb="40" eb="42">
      <t>チイキ</t>
    </rPh>
    <rPh sb="43" eb="45">
      <t>キョテン</t>
    </rPh>
    <rPh sb="48" eb="50">
      <t>チイキ</t>
    </rPh>
    <rPh sb="50" eb="52">
      <t>イリョウ</t>
    </rPh>
    <rPh sb="52" eb="54">
      <t>シエン</t>
    </rPh>
    <rPh sb="54" eb="56">
      <t>ビョウイン</t>
    </rPh>
    <rPh sb="57" eb="59">
      <t>チイキ</t>
    </rPh>
    <rPh sb="59" eb="62">
      <t>シュウサンキ</t>
    </rPh>
    <rPh sb="62" eb="64">
      <t>ボシ</t>
    </rPh>
    <rPh sb="64" eb="66">
      <t>イリョウ</t>
    </rPh>
    <rPh sb="72" eb="74">
      <t>ニンテイ</t>
    </rPh>
    <rPh sb="77" eb="79">
      <t>ホクブ</t>
    </rPh>
    <rPh sb="79" eb="81">
      <t>イリョウ</t>
    </rPh>
    <rPh sb="81" eb="82">
      <t>ケン</t>
    </rPh>
    <rPh sb="86" eb="89">
      <t>シュウサンキ</t>
    </rPh>
    <rPh sb="89" eb="91">
      <t>イリョウ</t>
    </rPh>
    <rPh sb="92" eb="94">
      <t>チュウカク</t>
    </rPh>
    <rPh sb="95" eb="96">
      <t>ニナ</t>
    </rPh>
    <rPh sb="103" eb="105">
      <t>チイキ</t>
    </rPh>
    <rPh sb="105" eb="107">
      <t>ホウカツ</t>
    </rPh>
    <rPh sb="109" eb="111">
      <t>ビョウトウ</t>
    </rPh>
    <rPh sb="112" eb="114">
      <t>セッチ</t>
    </rPh>
    <rPh sb="119" eb="122">
      <t>キュウセイキ</t>
    </rPh>
    <rPh sb="122" eb="124">
      <t>チリョウ</t>
    </rPh>
    <rPh sb="125" eb="126">
      <t>オ</t>
    </rPh>
    <rPh sb="128" eb="130">
      <t>カンジャ</t>
    </rPh>
    <phoneticPr fontId="5"/>
  </si>
  <si>
    <t>　令和５年度は人件費及び原材料費の高騰等により、医業費用が増加し、②医業収支および③修正医業収支ともに、増加傾向にある。
　⑤入院患者一人当たりの収益については、入院患者数は増加したが、高額な手術件数が少なかった等により収益は減少傾向にある。</t>
    <rPh sb="7" eb="10">
      <t>ジンケンヒ</t>
    </rPh>
    <rPh sb="10" eb="11">
      <t>オヨ</t>
    </rPh>
    <rPh sb="12" eb="16">
      <t>ゲンザイリョウヒ</t>
    </rPh>
    <rPh sb="17" eb="19">
      <t>コウトウ</t>
    </rPh>
    <rPh sb="19" eb="20">
      <t>トウ</t>
    </rPh>
    <rPh sb="24" eb="26">
      <t>イギョウ</t>
    </rPh>
    <rPh sb="26" eb="28">
      <t>ヒヨウ</t>
    </rPh>
    <rPh sb="29" eb="31">
      <t>ゾウカ</t>
    </rPh>
    <rPh sb="34" eb="36">
      <t>イギョウ</t>
    </rPh>
    <rPh sb="36" eb="38">
      <t>シュウシ</t>
    </rPh>
    <rPh sb="42" eb="44">
      <t>シュウセイ</t>
    </rPh>
    <rPh sb="44" eb="46">
      <t>イギョウ</t>
    </rPh>
    <rPh sb="46" eb="48">
      <t>シュウシ</t>
    </rPh>
    <rPh sb="52" eb="54">
      <t>ゾウカ</t>
    </rPh>
    <rPh sb="54" eb="56">
      <t>ケイコウ</t>
    </rPh>
    <rPh sb="63" eb="65">
      <t>ニュウイン</t>
    </rPh>
    <rPh sb="65" eb="67">
      <t>カンジャ</t>
    </rPh>
    <rPh sb="67" eb="69">
      <t>ヒトリ</t>
    </rPh>
    <rPh sb="69" eb="70">
      <t>ア</t>
    </rPh>
    <rPh sb="73" eb="75">
      <t>シュウエキ</t>
    </rPh>
    <rPh sb="81" eb="83">
      <t>ニュウイン</t>
    </rPh>
    <rPh sb="83" eb="86">
      <t>カンジャスウ</t>
    </rPh>
    <rPh sb="87" eb="89">
      <t>ゾウカ</t>
    </rPh>
    <rPh sb="93" eb="95">
      <t>コウガク</t>
    </rPh>
    <rPh sb="96" eb="98">
      <t>シュジュツ</t>
    </rPh>
    <rPh sb="98" eb="100">
      <t>ケンスウ</t>
    </rPh>
    <rPh sb="101" eb="102">
      <t>スク</t>
    </rPh>
    <rPh sb="106" eb="107">
      <t>トウ</t>
    </rPh>
    <rPh sb="110" eb="112">
      <t>シュウエキ</t>
    </rPh>
    <rPh sb="113" eb="115">
      <t>ゲンショウ</t>
    </rPh>
    <rPh sb="115" eb="117">
      <t>ケイコウ</t>
    </rPh>
    <phoneticPr fontId="5"/>
  </si>
  <si>
    <t>■課題
・病床利用率の更なる改善
・患者数増加に向けた取組
■今後の対策と方向性
１収益の確保
・多職種連携による「ワンチームPJ」の活動を継続し、経営の質の向上、病院機能の向上及び医療の質の向上を目指す。
２費用の縮減
・業務プロセスの見直しによる時間外勤務の縮減
３その他の取組み
・紹介患者増加のため、地域の医療機関への訪問やメディア等の活用
・医師を含めた医療従事者の確保
・地域包括ケアシステムの構築に向け、地域と連携し、地域完結型医療の提供体制の役割について検討</t>
    <rPh sb="1" eb="3">
      <t>カダイ</t>
    </rPh>
    <rPh sb="5" eb="7">
      <t>ビョウショウ</t>
    </rPh>
    <rPh sb="7" eb="10">
      <t>リヨウリツ</t>
    </rPh>
    <rPh sb="11" eb="12">
      <t>サラ</t>
    </rPh>
    <rPh sb="14" eb="16">
      <t>カイゼン</t>
    </rPh>
    <rPh sb="18" eb="20">
      <t>カンジャ</t>
    </rPh>
    <rPh sb="20" eb="21">
      <t>スウ</t>
    </rPh>
    <rPh sb="21" eb="23">
      <t>ゾウカ</t>
    </rPh>
    <rPh sb="72" eb="74">
      <t>シュウソク</t>
    </rPh>
    <rPh sb="74" eb="75">
      <t>ゴ</t>
    </rPh>
    <rPh sb="76" eb="77">
      <t>ム</t>
    </rPh>
    <rPh sb="79" eb="81">
      <t>トリクミ</t>
    </rPh>
    <rPh sb="84" eb="86">
      <t>コンゴ</t>
    </rPh>
    <rPh sb="87" eb="89">
      <t>タイサク</t>
    </rPh>
    <rPh sb="90" eb="93">
      <t>ホウコウセイ</t>
    </rPh>
    <rPh sb="95" eb="97">
      <t>シュウエキ</t>
    </rPh>
    <rPh sb="98" eb="100">
      <t>カクホ</t>
    </rPh>
    <rPh sb="102" eb="103">
      <t>オオ</t>
    </rPh>
    <rPh sb="103" eb="105">
      <t>ショクシュ</t>
    </rPh>
    <rPh sb="105" eb="107">
      <t>レンケイ</t>
    </rPh>
    <rPh sb="120" eb="122">
      <t>カツドウ</t>
    </rPh>
    <rPh sb="123" eb="125">
      <t>ケイゾク</t>
    </rPh>
    <rPh sb="127" eb="129">
      <t>ケイエイ</t>
    </rPh>
    <rPh sb="130" eb="131">
      <t>シツ</t>
    </rPh>
    <rPh sb="132" eb="134">
      <t>コウジョウ</t>
    </rPh>
    <rPh sb="135" eb="137">
      <t>ビョウイン</t>
    </rPh>
    <rPh sb="137" eb="139">
      <t>キノウ</t>
    </rPh>
    <rPh sb="140" eb="142">
      <t>コウジョウ</t>
    </rPh>
    <rPh sb="142" eb="143">
      <t>オヨ</t>
    </rPh>
    <rPh sb="144" eb="146">
      <t>イリョウ</t>
    </rPh>
    <rPh sb="147" eb="148">
      <t>シツ</t>
    </rPh>
    <rPh sb="149" eb="151">
      <t>コウジョウ</t>
    </rPh>
    <rPh sb="152" eb="154">
      <t>メザ</t>
    </rPh>
    <rPh sb="158" eb="160">
      <t>ヒヨウ</t>
    </rPh>
    <rPh sb="161" eb="163">
      <t>シュクゲン</t>
    </rPh>
    <rPh sb="165" eb="167">
      <t>ギョウム</t>
    </rPh>
    <rPh sb="172" eb="174">
      <t>ミナオ</t>
    </rPh>
    <rPh sb="178" eb="181">
      <t>ジカンガイ</t>
    </rPh>
    <rPh sb="181" eb="183">
      <t>キンム</t>
    </rPh>
    <rPh sb="184" eb="186">
      <t>シュクゲン</t>
    </rPh>
    <rPh sb="190" eb="191">
      <t>タ</t>
    </rPh>
    <rPh sb="192" eb="194">
      <t>トリクミ</t>
    </rPh>
    <rPh sb="197" eb="199">
      <t>ショウカイ</t>
    </rPh>
    <rPh sb="199" eb="201">
      <t>カンジャ</t>
    </rPh>
    <rPh sb="201" eb="203">
      <t>ゾウカ</t>
    </rPh>
    <rPh sb="207" eb="209">
      <t>チイキ</t>
    </rPh>
    <rPh sb="210" eb="212">
      <t>イリョウ</t>
    </rPh>
    <rPh sb="212" eb="214">
      <t>キカン</t>
    </rPh>
    <rPh sb="216" eb="218">
      <t>ホウモン</t>
    </rPh>
    <rPh sb="223" eb="224">
      <t>トウ</t>
    </rPh>
    <rPh sb="225" eb="227">
      <t>カツヨウ</t>
    </rPh>
    <rPh sb="229" eb="231">
      <t>イシ</t>
    </rPh>
    <rPh sb="232" eb="233">
      <t>フク</t>
    </rPh>
    <rPh sb="235" eb="237">
      <t>イリョウジュウジモノカクホチイキホウカツコウチクムチイキレンケイチイキカンケツガタイリョウテイキョウタイセイヤクワリケントウ</t>
    </rPh>
    <phoneticPr fontId="5"/>
  </si>
  <si>
    <t xml:space="preserve">　①有形固定資産減価償却率については類似病医院平均値、全国平均と比較して、高い水準にあり、老朽化が進んでいる。
　②器械備品減価償却率は、令和２年度から令４年度にかけて類似病医院平均値、全国平均を下回っていたが、令和５年度は平均と同程度となった。
　③1床当たり有形固定資産については、類似病医院平均値、全国平均と比較して、低い水準にある。
　建物や設備については、全体的に経年相当以上の劣化が進行しているため、計画的な設備投資が必要である。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</si>
</sst>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4"/>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6" borderId="5" xfId="0" applyFont="1" applyFill="1" applyBorder="1" applyAlignment="1">
      <alignment horizontal="left" vertical="center" shrinkToFit="1"/>
    </xf>
    <xf numFmtId="0" fontId="21" fillId="6" borderId="6" xfId="0" applyFont="1" applyFill="1" applyBorder="1" applyAlignment="1">
      <alignment horizontal="left" vertical="center" shrinkToFit="1"/>
    </xf>
    <xf numFmtId="0" fontId="21" fillId="6" borderId="7" xfId="0" applyFont="1" applyFill="1" applyBorder="1" applyAlignment="1">
      <alignment horizontal="left" vertical="center" shrinkToFit="1"/>
    </xf>
    <xf numFmtId="0" fontId="21" fillId="6" borderId="8" xfId="0" applyFont="1" applyFill="1" applyBorder="1" applyAlignment="1">
      <alignment horizontal="left" vertical="center" shrinkToFit="1"/>
    </xf>
    <xf numFmtId="0" fontId="21" fillId="6" borderId="0" xfId="0" applyFont="1" applyFill="1" applyAlignment="1">
      <alignment horizontal="left" vertical="center" shrinkToFit="1"/>
    </xf>
    <xf numFmtId="0" fontId="21" fillId="6" borderId="9" xfId="0" applyFont="1" applyFill="1" applyBorder="1" applyAlignment="1">
      <alignment horizontal="left" vertical="center" shrinkToFit="1"/>
    </xf>
    <xf numFmtId="0" fontId="22" fillId="6" borderId="8" xfId="0" applyFont="1" applyFill="1" applyBorder="1" applyAlignment="1" applyProtection="1">
      <alignment horizontal="left" vertical="top" wrapText="1" shrinkToFit="1"/>
      <protection locked="0"/>
    </xf>
    <xf numFmtId="0" fontId="22" fillId="6" borderId="0" xfId="0" applyFont="1" applyFill="1" applyAlignment="1" applyProtection="1">
      <alignment horizontal="left" vertical="top" wrapText="1" shrinkToFit="1"/>
      <protection locked="0"/>
    </xf>
    <xf numFmtId="0" fontId="22" fillId="6" borderId="9" xfId="0" applyFont="1" applyFill="1" applyBorder="1" applyAlignment="1" applyProtection="1">
      <alignment horizontal="left" vertical="top" wrapText="1" shrinkToFit="1"/>
      <protection locked="0"/>
    </xf>
    <xf numFmtId="0" fontId="22" fillId="6" borderId="10" xfId="0" applyFont="1" applyFill="1" applyBorder="1" applyAlignment="1" applyProtection="1">
      <alignment horizontal="left" vertical="top" wrapText="1" shrinkToFit="1"/>
      <protection locked="0"/>
    </xf>
    <xf numFmtId="0" fontId="22" fillId="6" borderId="1" xfId="0" applyFont="1" applyFill="1" applyBorder="1" applyAlignment="1" applyProtection="1">
      <alignment horizontal="left" vertical="top" wrapText="1" shrinkToFit="1"/>
      <protection locked="0"/>
    </xf>
    <xf numFmtId="0" fontId="22" fillId="6" borderId="11" xfId="0" applyFont="1" applyFill="1" applyBorder="1" applyAlignment="1" applyProtection="1">
      <alignment horizontal="left" vertical="top" wrapText="1" shrinkToFit="1"/>
      <protection locked="0"/>
    </xf>
    <xf numFmtId="0" fontId="19" fillId="6" borderId="0" xfId="0" applyFont="1" applyFill="1" applyAlignment="1">
      <alignment horizontal="left" shrinkToFit="1"/>
    </xf>
    <xf numFmtId="0" fontId="19" fillId="6" borderId="1" xfId="0" applyFont="1" applyFill="1" applyBorder="1" applyAlignment="1">
      <alignment horizontal="left" shrinkToFit="1"/>
    </xf>
    <xf numFmtId="0" fontId="20" fillId="6" borderId="8" xfId="0" applyFont="1" applyFill="1" applyBorder="1" applyAlignment="1" applyProtection="1">
      <alignment horizontal="left" vertical="top" wrapText="1"/>
      <protection locked="0"/>
    </xf>
    <xf numFmtId="0" fontId="20" fillId="6" borderId="0" xfId="0" applyFont="1" applyFill="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10" xfId="0" applyFont="1" applyFill="1" applyBorder="1" applyAlignment="1" applyProtection="1">
      <alignment horizontal="left" vertical="top" wrapText="1"/>
      <protection locked="0"/>
    </xf>
    <xf numFmtId="0" fontId="20" fillId="6" borderId="1" xfId="0" applyFont="1" applyFill="1" applyBorder="1" applyAlignment="1" applyProtection="1">
      <alignment horizontal="left" vertical="top" wrapText="1"/>
      <protection locked="0"/>
    </xf>
    <xf numFmtId="0" fontId="20" fillId="6" borderId="11" xfId="0" applyFont="1" applyFill="1" applyBorder="1" applyAlignment="1" applyProtection="1">
      <alignment horizontal="left" vertical="top" wrapText="1"/>
      <protection locked="0"/>
    </xf>
    <xf numFmtId="0" fontId="20" fillId="6" borderId="5" xfId="0" applyFont="1" applyFill="1" applyBorder="1" applyAlignment="1" applyProtection="1">
      <alignment horizontal="left" vertical="top" wrapText="1"/>
      <protection locked="0"/>
    </xf>
    <xf numFmtId="0" fontId="20" fillId="6" borderId="6" xfId="0" applyFont="1" applyFill="1" applyBorder="1" applyAlignment="1" applyProtection="1">
      <alignment horizontal="left" vertical="top" wrapText="1"/>
      <protection locked="0"/>
    </xf>
    <xf numFmtId="0" fontId="20" fillId="6" borderId="7"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8" fillId="0" borderId="0" xfId="0" applyFont="1" applyAlignment="1">
      <alignment horizontal="left"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74.3</c:v>
                </c:pt>
                <c:pt idx="1">
                  <c:v>58.7</c:v>
                </c:pt>
                <c:pt idx="2">
                  <c:v>63.8</c:v>
                </c:pt>
                <c:pt idx="3">
                  <c:v>65.099999999999994</c:v>
                </c:pt>
                <c:pt idx="4">
                  <c:v>70.099999999999994</c:v>
                </c:pt>
              </c:numCache>
            </c:numRef>
          </c:val>
          <c:extLst>
            <c:ext xmlns:c16="http://schemas.microsoft.com/office/drawing/2014/chart" uri="{C3380CC4-5D6E-409C-BE32-E72D297353CC}">
              <c16:uniqueId val="{00000000-A0B4-42C3-9285-006768E8B7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A0B4-42C3-9285-006768E8B75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13567</c:v>
                </c:pt>
                <c:pt idx="1">
                  <c:v>15474</c:v>
                </c:pt>
                <c:pt idx="2">
                  <c:v>14427</c:v>
                </c:pt>
                <c:pt idx="3">
                  <c:v>14689</c:v>
                </c:pt>
                <c:pt idx="4">
                  <c:v>15261</c:v>
                </c:pt>
              </c:numCache>
            </c:numRef>
          </c:val>
          <c:extLst>
            <c:ext xmlns:c16="http://schemas.microsoft.com/office/drawing/2014/chart" uri="{C3380CC4-5D6E-409C-BE32-E72D297353CC}">
              <c16:uniqueId val="{00000000-7D83-4626-91A7-F35E650E61D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7D83-4626-91A7-F35E650E61D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49698</c:v>
                </c:pt>
                <c:pt idx="1">
                  <c:v>52528</c:v>
                </c:pt>
                <c:pt idx="2">
                  <c:v>52502</c:v>
                </c:pt>
                <c:pt idx="3">
                  <c:v>60481</c:v>
                </c:pt>
                <c:pt idx="4">
                  <c:v>52855</c:v>
                </c:pt>
              </c:numCache>
            </c:numRef>
          </c:val>
          <c:extLst>
            <c:ext xmlns:c16="http://schemas.microsoft.com/office/drawing/2014/chart" uri="{C3380CC4-5D6E-409C-BE32-E72D297353CC}">
              <c16:uniqueId val="{00000000-9DD3-4791-BD14-3C5FFC6E29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9DD3-4791-BD14-3C5FFC6E29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51.7</c:v>
                </c:pt>
                <c:pt idx="1">
                  <c:v>54.9</c:v>
                </c:pt>
                <c:pt idx="2">
                  <c:v>26</c:v>
                </c:pt>
                <c:pt idx="3">
                  <c:v>3.2</c:v>
                </c:pt>
                <c:pt idx="4">
                  <c:v>0</c:v>
                </c:pt>
              </c:numCache>
            </c:numRef>
          </c:val>
          <c:extLst>
            <c:ext xmlns:c16="http://schemas.microsoft.com/office/drawing/2014/chart" uri="{C3380CC4-5D6E-409C-BE32-E72D297353CC}">
              <c16:uniqueId val="{00000000-783F-454B-83BE-FAC6FA317C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783F-454B-83BE-FAC6FA317C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88.3</c:v>
                </c:pt>
                <c:pt idx="1">
                  <c:v>75.400000000000006</c:v>
                </c:pt>
                <c:pt idx="2">
                  <c:v>81.2</c:v>
                </c:pt>
                <c:pt idx="3">
                  <c:v>86</c:v>
                </c:pt>
                <c:pt idx="4">
                  <c:v>78.3</c:v>
                </c:pt>
              </c:numCache>
            </c:numRef>
          </c:val>
          <c:extLst>
            <c:ext xmlns:c16="http://schemas.microsoft.com/office/drawing/2014/chart" uri="{C3380CC4-5D6E-409C-BE32-E72D297353CC}">
              <c16:uniqueId val="{00000000-EDEF-47C9-8C76-E50C57A90E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EDEF-47C9-8C76-E50C57A90E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c:v>
                </c:pt>
                <c:pt idx="1">
                  <c:v>77.5</c:v>
                </c:pt>
                <c:pt idx="2">
                  <c:v>83.3</c:v>
                </c:pt>
                <c:pt idx="3">
                  <c:v>87.9</c:v>
                </c:pt>
                <c:pt idx="4">
                  <c:v>80.2</c:v>
                </c:pt>
              </c:numCache>
            </c:numRef>
          </c:val>
          <c:extLst>
            <c:ext xmlns:c16="http://schemas.microsoft.com/office/drawing/2014/chart" uri="{C3380CC4-5D6E-409C-BE32-E72D297353CC}">
              <c16:uniqueId val="{00000000-B865-4053-B83E-5F2D8C9D26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865-4053-B83E-5F2D8C9D26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100.9</c:v>
                </c:pt>
                <c:pt idx="1">
                  <c:v>103.6</c:v>
                </c:pt>
                <c:pt idx="2">
                  <c:v>119.3</c:v>
                </c:pt>
                <c:pt idx="3">
                  <c:v>117.1</c:v>
                </c:pt>
                <c:pt idx="4">
                  <c:v>93.7</c:v>
                </c:pt>
              </c:numCache>
            </c:numRef>
          </c:val>
          <c:extLst>
            <c:ext xmlns:c16="http://schemas.microsoft.com/office/drawing/2014/chart" uri="{C3380CC4-5D6E-409C-BE32-E72D297353CC}">
              <c16:uniqueId val="{00000000-8170-414F-8031-65098D2B38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8170-414F-8031-65098D2B38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69.3</c:v>
                </c:pt>
                <c:pt idx="1">
                  <c:v>68.400000000000006</c:v>
                </c:pt>
                <c:pt idx="2">
                  <c:v>67.3</c:v>
                </c:pt>
                <c:pt idx="3">
                  <c:v>68</c:v>
                </c:pt>
                <c:pt idx="4">
                  <c:v>70.900000000000006</c:v>
                </c:pt>
              </c:numCache>
            </c:numRef>
          </c:val>
          <c:extLst>
            <c:ext xmlns:c16="http://schemas.microsoft.com/office/drawing/2014/chart" uri="{C3380CC4-5D6E-409C-BE32-E72D297353CC}">
              <c16:uniqueId val="{00000000-C1DE-42F1-8869-9B20DDE6D4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1DE-42F1-8869-9B20DDE6D4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c:v>
                </c:pt>
                <c:pt idx="1">
                  <c:v>66.3</c:v>
                </c:pt>
                <c:pt idx="2">
                  <c:v>63.1</c:v>
                </c:pt>
                <c:pt idx="3">
                  <c:v>63.8</c:v>
                </c:pt>
                <c:pt idx="4">
                  <c:v>70.2</c:v>
                </c:pt>
              </c:numCache>
            </c:numRef>
          </c:val>
          <c:extLst>
            <c:ext xmlns:c16="http://schemas.microsoft.com/office/drawing/2014/chart" uri="{C3380CC4-5D6E-409C-BE32-E72D297353CC}">
              <c16:uniqueId val="{00000000-276D-4A47-9422-4F37D2D502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276D-4A47-9422-4F37D2D502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29476930</c:v>
                </c:pt>
                <c:pt idx="1">
                  <c:v>30230291</c:v>
                </c:pt>
                <c:pt idx="2">
                  <c:v>31286746</c:v>
                </c:pt>
                <c:pt idx="3">
                  <c:v>31031086</c:v>
                </c:pt>
                <c:pt idx="4">
                  <c:v>30893957</c:v>
                </c:pt>
              </c:numCache>
            </c:numRef>
          </c:val>
          <c:extLst>
            <c:ext xmlns:c16="http://schemas.microsoft.com/office/drawing/2014/chart" uri="{C3380CC4-5D6E-409C-BE32-E72D297353CC}">
              <c16:uniqueId val="{00000000-ACAF-4DEF-883D-2197FDB565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ACAF-4DEF-883D-2197FDB5652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16.8</c:v>
                </c:pt>
                <c:pt idx="1">
                  <c:v>17.5</c:v>
                </c:pt>
                <c:pt idx="2">
                  <c:v>17.2</c:v>
                </c:pt>
                <c:pt idx="3">
                  <c:v>15.9</c:v>
                </c:pt>
                <c:pt idx="4">
                  <c:v>18.3</c:v>
                </c:pt>
              </c:numCache>
            </c:numRef>
          </c:val>
          <c:extLst>
            <c:ext xmlns:c16="http://schemas.microsoft.com/office/drawing/2014/chart" uri="{C3380CC4-5D6E-409C-BE32-E72D297353CC}">
              <c16:uniqueId val="{00000000-4362-41C8-B954-0B7E63A3A9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4362-41C8-B954-0B7E63A3A9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c:v>
                </c:pt>
                <c:pt idx="1">
                  <c:v>85.5</c:v>
                </c:pt>
                <c:pt idx="2">
                  <c:v>76.099999999999994</c:v>
                </c:pt>
                <c:pt idx="3">
                  <c:v>73</c:v>
                </c:pt>
                <c:pt idx="4">
                  <c:v>79</c:v>
                </c:pt>
              </c:numCache>
            </c:numRef>
          </c:val>
          <c:extLst>
            <c:ext xmlns:c16="http://schemas.microsoft.com/office/drawing/2014/chart" uri="{C3380CC4-5D6E-409C-BE32-E72D297353CC}">
              <c16:uniqueId val="{00000000-534F-4B71-A67A-8168B9C683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34F-4B71-A67A-8168B9C683F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H1" zoomScale="85" zoomScaleNormal="85" zoomScaleSheetLayoutView="70" workbookViewId="0">
      <selection activeCell="IM39" sqref="IM39"/>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沖縄県　北部病院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8">
        <f>データ!Z6</f>
        <v>325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感 へ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2">
      <c r="A12" s="2"/>
      <c r="B12" s="108">
        <f>データ!U6</f>
        <v>1485669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18273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5" t="str">
        <f>データ!W6</f>
        <v>-</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第２種該当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１０：１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8">
        <f>データ!AF6</f>
        <v>272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272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112" t="s">
        <v>34</v>
      </c>
      <c r="NK14" s="112"/>
      <c r="NL14" s="112"/>
      <c r="NM14" s="112"/>
      <c r="NN14" s="112"/>
      <c r="NO14" s="112"/>
      <c r="NP14" s="112"/>
      <c r="NQ14" s="112"/>
      <c r="NR14" s="112"/>
      <c r="NS14" s="112"/>
      <c r="NT14" s="112"/>
      <c r="NU14" s="112"/>
      <c r="NV14" s="112"/>
      <c r="NW14" s="112"/>
      <c r="NX14" s="11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112"/>
      <c r="NK15" s="112"/>
      <c r="NL15" s="112"/>
      <c r="NM15" s="112"/>
      <c r="NN15" s="112"/>
      <c r="NO15" s="112"/>
      <c r="NP15" s="112"/>
      <c r="NQ15" s="112"/>
      <c r="NR15" s="112"/>
      <c r="NS15" s="112"/>
      <c r="NT15" s="112"/>
      <c r="NU15" s="112"/>
      <c r="NV15" s="112"/>
      <c r="NW15" s="112"/>
      <c r="NX15" s="112"/>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100.9</v>
      </c>
      <c r="Q33" s="70"/>
      <c r="R33" s="70"/>
      <c r="S33" s="70"/>
      <c r="T33" s="70"/>
      <c r="U33" s="70"/>
      <c r="V33" s="70"/>
      <c r="W33" s="70"/>
      <c r="X33" s="70"/>
      <c r="Y33" s="70"/>
      <c r="Z33" s="70"/>
      <c r="AA33" s="70"/>
      <c r="AB33" s="70"/>
      <c r="AC33" s="70"/>
      <c r="AD33" s="71"/>
      <c r="AE33" s="69">
        <f>データ!AJ7</f>
        <v>103.6</v>
      </c>
      <c r="AF33" s="70"/>
      <c r="AG33" s="70"/>
      <c r="AH33" s="70"/>
      <c r="AI33" s="70"/>
      <c r="AJ33" s="70"/>
      <c r="AK33" s="70"/>
      <c r="AL33" s="70"/>
      <c r="AM33" s="70"/>
      <c r="AN33" s="70"/>
      <c r="AO33" s="70"/>
      <c r="AP33" s="70"/>
      <c r="AQ33" s="70"/>
      <c r="AR33" s="70"/>
      <c r="AS33" s="71"/>
      <c r="AT33" s="69">
        <f>データ!AK7</f>
        <v>119.3</v>
      </c>
      <c r="AU33" s="70"/>
      <c r="AV33" s="70"/>
      <c r="AW33" s="70"/>
      <c r="AX33" s="70"/>
      <c r="AY33" s="70"/>
      <c r="AZ33" s="70"/>
      <c r="BA33" s="70"/>
      <c r="BB33" s="70"/>
      <c r="BC33" s="70"/>
      <c r="BD33" s="70"/>
      <c r="BE33" s="70"/>
      <c r="BF33" s="70"/>
      <c r="BG33" s="70"/>
      <c r="BH33" s="71"/>
      <c r="BI33" s="69">
        <f>データ!AL7</f>
        <v>117.1</v>
      </c>
      <c r="BJ33" s="70"/>
      <c r="BK33" s="70"/>
      <c r="BL33" s="70"/>
      <c r="BM33" s="70"/>
      <c r="BN33" s="70"/>
      <c r="BO33" s="70"/>
      <c r="BP33" s="70"/>
      <c r="BQ33" s="70"/>
      <c r="BR33" s="70"/>
      <c r="BS33" s="70"/>
      <c r="BT33" s="70"/>
      <c r="BU33" s="70"/>
      <c r="BV33" s="70"/>
      <c r="BW33" s="71"/>
      <c r="BX33" s="69">
        <f>データ!AM7</f>
        <v>93.7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v>
      </c>
      <c r="DE33" s="70"/>
      <c r="DF33" s="70"/>
      <c r="DG33" s="70"/>
      <c r="DH33" s="70"/>
      <c r="DI33" s="70"/>
      <c r="DJ33" s="70"/>
      <c r="DK33" s="70"/>
      <c r="DL33" s="70"/>
      <c r="DM33" s="70"/>
      <c r="DN33" s="70"/>
      <c r="DO33" s="70"/>
      <c r="DP33" s="70"/>
      <c r="DQ33" s="70"/>
      <c r="DR33" s="71"/>
      <c r="DS33" s="69">
        <f>データ!AU7</f>
        <v>77.5</v>
      </c>
      <c r="DT33" s="70"/>
      <c r="DU33" s="70"/>
      <c r="DV33" s="70"/>
      <c r="DW33" s="70"/>
      <c r="DX33" s="70"/>
      <c r="DY33" s="70"/>
      <c r="DZ33" s="70"/>
      <c r="EA33" s="70"/>
      <c r="EB33" s="70"/>
      <c r="EC33" s="70"/>
      <c r="ED33" s="70"/>
      <c r="EE33" s="70"/>
      <c r="EF33" s="70"/>
      <c r="EG33" s="71"/>
      <c r="EH33" s="69">
        <f>データ!AV7</f>
        <v>83.3</v>
      </c>
      <c r="EI33" s="70"/>
      <c r="EJ33" s="70"/>
      <c r="EK33" s="70"/>
      <c r="EL33" s="70"/>
      <c r="EM33" s="70"/>
      <c r="EN33" s="70"/>
      <c r="EO33" s="70"/>
      <c r="EP33" s="70"/>
      <c r="EQ33" s="70"/>
      <c r="ER33" s="70"/>
      <c r="ES33" s="70"/>
      <c r="ET33" s="70"/>
      <c r="EU33" s="70"/>
      <c r="EV33" s="71"/>
      <c r="EW33" s="69">
        <f>データ!AW7</f>
        <v>87.9</v>
      </c>
      <c r="EX33" s="70"/>
      <c r="EY33" s="70"/>
      <c r="EZ33" s="70"/>
      <c r="FA33" s="70"/>
      <c r="FB33" s="70"/>
      <c r="FC33" s="70"/>
      <c r="FD33" s="70"/>
      <c r="FE33" s="70"/>
      <c r="FF33" s="70"/>
      <c r="FG33" s="70"/>
      <c r="FH33" s="70"/>
      <c r="FI33" s="70"/>
      <c r="FJ33" s="70"/>
      <c r="FK33" s="71"/>
      <c r="FL33" s="69">
        <f>データ!AX7</f>
        <v>80.2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88.3</v>
      </c>
      <c r="GS33" s="70"/>
      <c r="GT33" s="70"/>
      <c r="GU33" s="70"/>
      <c r="GV33" s="70"/>
      <c r="GW33" s="70"/>
      <c r="GX33" s="70"/>
      <c r="GY33" s="70"/>
      <c r="GZ33" s="70"/>
      <c r="HA33" s="70"/>
      <c r="HB33" s="70"/>
      <c r="HC33" s="70"/>
      <c r="HD33" s="70"/>
      <c r="HE33" s="70"/>
      <c r="HF33" s="71"/>
      <c r="HG33" s="69">
        <f>データ!BF7</f>
        <v>75.400000000000006</v>
      </c>
      <c r="HH33" s="70"/>
      <c r="HI33" s="70"/>
      <c r="HJ33" s="70"/>
      <c r="HK33" s="70"/>
      <c r="HL33" s="70"/>
      <c r="HM33" s="70"/>
      <c r="HN33" s="70"/>
      <c r="HO33" s="70"/>
      <c r="HP33" s="70"/>
      <c r="HQ33" s="70"/>
      <c r="HR33" s="70"/>
      <c r="HS33" s="70"/>
      <c r="HT33" s="70"/>
      <c r="HU33" s="71"/>
      <c r="HV33" s="69">
        <f>データ!BG7</f>
        <v>81.2</v>
      </c>
      <c r="HW33" s="70"/>
      <c r="HX33" s="70"/>
      <c r="HY33" s="70"/>
      <c r="HZ33" s="70"/>
      <c r="IA33" s="70"/>
      <c r="IB33" s="70"/>
      <c r="IC33" s="70"/>
      <c r="ID33" s="70"/>
      <c r="IE33" s="70"/>
      <c r="IF33" s="70"/>
      <c r="IG33" s="70"/>
      <c r="IH33" s="70"/>
      <c r="II33" s="70"/>
      <c r="IJ33" s="71"/>
      <c r="IK33" s="69">
        <f>データ!BH7</f>
        <v>86</v>
      </c>
      <c r="IL33" s="70"/>
      <c r="IM33" s="70"/>
      <c r="IN33" s="70"/>
      <c r="IO33" s="70"/>
      <c r="IP33" s="70"/>
      <c r="IQ33" s="70"/>
      <c r="IR33" s="70"/>
      <c r="IS33" s="70"/>
      <c r="IT33" s="70"/>
      <c r="IU33" s="70"/>
      <c r="IV33" s="70"/>
      <c r="IW33" s="70"/>
      <c r="IX33" s="70"/>
      <c r="IY33" s="71"/>
      <c r="IZ33" s="69">
        <f>データ!BI7</f>
        <v>78.3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74.3</v>
      </c>
      <c r="KG33" s="70"/>
      <c r="KH33" s="70"/>
      <c r="KI33" s="70"/>
      <c r="KJ33" s="70"/>
      <c r="KK33" s="70"/>
      <c r="KL33" s="70"/>
      <c r="KM33" s="70"/>
      <c r="KN33" s="70"/>
      <c r="KO33" s="70"/>
      <c r="KP33" s="70"/>
      <c r="KQ33" s="70"/>
      <c r="KR33" s="70"/>
      <c r="KS33" s="70"/>
      <c r="KT33" s="71"/>
      <c r="KU33" s="69">
        <f>データ!BQ7</f>
        <v>58.7</v>
      </c>
      <c r="KV33" s="70"/>
      <c r="KW33" s="70"/>
      <c r="KX33" s="70"/>
      <c r="KY33" s="70"/>
      <c r="KZ33" s="70"/>
      <c r="LA33" s="70"/>
      <c r="LB33" s="70"/>
      <c r="LC33" s="70"/>
      <c r="LD33" s="70"/>
      <c r="LE33" s="70"/>
      <c r="LF33" s="70"/>
      <c r="LG33" s="70"/>
      <c r="LH33" s="70"/>
      <c r="LI33" s="71"/>
      <c r="LJ33" s="69">
        <f>データ!BR7</f>
        <v>63.8</v>
      </c>
      <c r="LK33" s="70"/>
      <c r="LL33" s="70"/>
      <c r="LM33" s="70"/>
      <c r="LN33" s="70"/>
      <c r="LO33" s="70"/>
      <c r="LP33" s="70"/>
      <c r="LQ33" s="70"/>
      <c r="LR33" s="70"/>
      <c r="LS33" s="70"/>
      <c r="LT33" s="70"/>
      <c r="LU33" s="70"/>
      <c r="LV33" s="70"/>
      <c r="LW33" s="70"/>
      <c r="LX33" s="71"/>
      <c r="LY33" s="69">
        <f>データ!BS7</f>
        <v>65.099999999999994</v>
      </c>
      <c r="LZ33" s="70"/>
      <c r="MA33" s="70"/>
      <c r="MB33" s="70"/>
      <c r="MC33" s="70"/>
      <c r="MD33" s="70"/>
      <c r="ME33" s="70"/>
      <c r="MF33" s="70"/>
      <c r="MG33" s="70"/>
      <c r="MH33" s="70"/>
      <c r="MI33" s="70"/>
      <c r="MJ33" s="70"/>
      <c r="MK33" s="70"/>
      <c r="ML33" s="70"/>
      <c r="MM33" s="71"/>
      <c r="MN33" s="69">
        <f>データ!BT7</f>
        <v>70.099999999999994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49698</v>
      </c>
      <c r="Q55" s="67"/>
      <c r="R55" s="67"/>
      <c r="S55" s="67"/>
      <c r="T55" s="67"/>
      <c r="U55" s="67"/>
      <c r="V55" s="67"/>
      <c r="W55" s="67"/>
      <c r="X55" s="67"/>
      <c r="Y55" s="67"/>
      <c r="Z55" s="67"/>
      <c r="AA55" s="67"/>
      <c r="AB55" s="67"/>
      <c r="AC55" s="67"/>
      <c r="AD55" s="68"/>
      <c r="AE55" s="66">
        <f>データ!CB7</f>
        <v>52528</v>
      </c>
      <c r="AF55" s="67"/>
      <c r="AG55" s="67"/>
      <c r="AH55" s="67"/>
      <c r="AI55" s="67"/>
      <c r="AJ55" s="67"/>
      <c r="AK55" s="67"/>
      <c r="AL55" s="67"/>
      <c r="AM55" s="67"/>
      <c r="AN55" s="67"/>
      <c r="AO55" s="67"/>
      <c r="AP55" s="67"/>
      <c r="AQ55" s="67"/>
      <c r="AR55" s="67"/>
      <c r="AS55" s="68"/>
      <c r="AT55" s="66">
        <f>データ!CC7</f>
        <v>52502</v>
      </c>
      <c r="AU55" s="67"/>
      <c r="AV55" s="67"/>
      <c r="AW55" s="67"/>
      <c r="AX55" s="67"/>
      <c r="AY55" s="67"/>
      <c r="AZ55" s="67"/>
      <c r="BA55" s="67"/>
      <c r="BB55" s="67"/>
      <c r="BC55" s="67"/>
      <c r="BD55" s="67"/>
      <c r="BE55" s="67"/>
      <c r="BF55" s="67"/>
      <c r="BG55" s="67"/>
      <c r="BH55" s="68"/>
      <c r="BI55" s="66">
        <f>データ!CD7</f>
        <v>60481</v>
      </c>
      <c r="BJ55" s="67"/>
      <c r="BK55" s="67"/>
      <c r="BL55" s="67"/>
      <c r="BM55" s="67"/>
      <c r="BN55" s="67"/>
      <c r="BO55" s="67"/>
      <c r="BP55" s="67"/>
      <c r="BQ55" s="67"/>
      <c r="BR55" s="67"/>
      <c r="BS55" s="67"/>
      <c r="BT55" s="67"/>
      <c r="BU55" s="67"/>
      <c r="BV55" s="67"/>
      <c r="BW55" s="68"/>
      <c r="BX55" s="66">
        <f>データ!CE7</f>
        <v>52855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13567</v>
      </c>
      <c r="DE55" s="67"/>
      <c r="DF55" s="67"/>
      <c r="DG55" s="67"/>
      <c r="DH55" s="67"/>
      <c r="DI55" s="67"/>
      <c r="DJ55" s="67"/>
      <c r="DK55" s="67"/>
      <c r="DL55" s="67"/>
      <c r="DM55" s="67"/>
      <c r="DN55" s="67"/>
      <c r="DO55" s="67"/>
      <c r="DP55" s="67"/>
      <c r="DQ55" s="67"/>
      <c r="DR55" s="68"/>
      <c r="DS55" s="66">
        <f>データ!CM7</f>
        <v>15474</v>
      </c>
      <c r="DT55" s="67"/>
      <c r="DU55" s="67"/>
      <c r="DV55" s="67"/>
      <c r="DW55" s="67"/>
      <c r="DX55" s="67"/>
      <c r="DY55" s="67"/>
      <c r="DZ55" s="67"/>
      <c r="EA55" s="67"/>
      <c r="EB55" s="67"/>
      <c r="EC55" s="67"/>
      <c r="ED55" s="67"/>
      <c r="EE55" s="67"/>
      <c r="EF55" s="67"/>
      <c r="EG55" s="68"/>
      <c r="EH55" s="66">
        <f>データ!CN7</f>
        <v>14427</v>
      </c>
      <c r="EI55" s="67"/>
      <c r="EJ55" s="67"/>
      <c r="EK55" s="67"/>
      <c r="EL55" s="67"/>
      <c r="EM55" s="67"/>
      <c r="EN55" s="67"/>
      <c r="EO55" s="67"/>
      <c r="EP55" s="67"/>
      <c r="EQ55" s="67"/>
      <c r="ER55" s="67"/>
      <c r="ES55" s="67"/>
      <c r="ET55" s="67"/>
      <c r="EU55" s="67"/>
      <c r="EV55" s="68"/>
      <c r="EW55" s="66">
        <f>データ!CO7</f>
        <v>14689</v>
      </c>
      <c r="EX55" s="67"/>
      <c r="EY55" s="67"/>
      <c r="EZ55" s="67"/>
      <c r="FA55" s="67"/>
      <c r="FB55" s="67"/>
      <c r="FC55" s="67"/>
      <c r="FD55" s="67"/>
      <c r="FE55" s="67"/>
      <c r="FF55" s="67"/>
      <c r="FG55" s="67"/>
      <c r="FH55" s="67"/>
      <c r="FI55" s="67"/>
      <c r="FJ55" s="67"/>
      <c r="FK55" s="68"/>
      <c r="FL55" s="66">
        <f>データ!CP7</f>
        <v>15261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v>
      </c>
      <c r="GS55" s="70"/>
      <c r="GT55" s="70"/>
      <c r="GU55" s="70"/>
      <c r="GV55" s="70"/>
      <c r="GW55" s="70"/>
      <c r="GX55" s="70"/>
      <c r="GY55" s="70"/>
      <c r="GZ55" s="70"/>
      <c r="HA55" s="70"/>
      <c r="HB55" s="70"/>
      <c r="HC55" s="70"/>
      <c r="HD55" s="70"/>
      <c r="HE55" s="70"/>
      <c r="HF55" s="71"/>
      <c r="HG55" s="69">
        <f>データ!CX7</f>
        <v>85.5</v>
      </c>
      <c r="HH55" s="70"/>
      <c r="HI55" s="70"/>
      <c r="HJ55" s="70"/>
      <c r="HK55" s="70"/>
      <c r="HL55" s="70"/>
      <c r="HM55" s="70"/>
      <c r="HN55" s="70"/>
      <c r="HO55" s="70"/>
      <c r="HP55" s="70"/>
      <c r="HQ55" s="70"/>
      <c r="HR55" s="70"/>
      <c r="HS55" s="70"/>
      <c r="HT55" s="70"/>
      <c r="HU55" s="71"/>
      <c r="HV55" s="69">
        <f>データ!CY7</f>
        <v>76.099999999999994</v>
      </c>
      <c r="HW55" s="70"/>
      <c r="HX55" s="70"/>
      <c r="HY55" s="70"/>
      <c r="HZ55" s="70"/>
      <c r="IA55" s="70"/>
      <c r="IB55" s="70"/>
      <c r="IC55" s="70"/>
      <c r="ID55" s="70"/>
      <c r="IE55" s="70"/>
      <c r="IF55" s="70"/>
      <c r="IG55" s="70"/>
      <c r="IH55" s="70"/>
      <c r="II55" s="70"/>
      <c r="IJ55" s="71"/>
      <c r="IK55" s="69">
        <f>データ!CZ7</f>
        <v>73</v>
      </c>
      <c r="IL55" s="70"/>
      <c r="IM55" s="70"/>
      <c r="IN55" s="70"/>
      <c r="IO55" s="70"/>
      <c r="IP55" s="70"/>
      <c r="IQ55" s="70"/>
      <c r="IR55" s="70"/>
      <c r="IS55" s="70"/>
      <c r="IT55" s="70"/>
      <c r="IU55" s="70"/>
      <c r="IV55" s="70"/>
      <c r="IW55" s="70"/>
      <c r="IX55" s="70"/>
      <c r="IY55" s="71"/>
      <c r="IZ55" s="69">
        <f>データ!DA7</f>
        <v>79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16.8</v>
      </c>
      <c r="KG55" s="70"/>
      <c r="KH55" s="70"/>
      <c r="KI55" s="70"/>
      <c r="KJ55" s="70"/>
      <c r="KK55" s="70"/>
      <c r="KL55" s="70"/>
      <c r="KM55" s="70"/>
      <c r="KN55" s="70"/>
      <c r="KO55" s="70"/>
      <c r="KP55" s="70"/>
      <c r="KQ55" s="70"/>
      <c r="KR55" s="70"/>
      <c r="KS55" s="70"/>
      <c r="KT55" s="71"/>
      <c r="KU55" s="69">
        <f>データ!DI7</f>
        <v>17.5</v>
      </c>
      <c r="KV55" s="70"/>
      <c r="KW55" s="70"/>
      <c r="KX55" s="70"/>
      <c r="KY55" s="70"/>
      <c r="KZ55" s="70"/>
      <c r="LA55" s="70"/>
      <c r="LB55" s="70"/>
      <c r="LC55" s="70"/>
      <c r="LD55" s="70"/>
      <c r="LE55" s="70"/>
      <c r="LF55" s="70"/>
      <c r="LG55" s="70"/>
      <c r="LH55" s="70"/>
      <c r="LI55" s="71"/>
      <c r="LJ55" s="69">
        <f>データ!DJ7</f>
        <v>17.2</v>
      </c>
      <c r="LK55" s="70"/>
      <c r="LL55" s="70"/>
      <c r="LM55" s="70"/>
      <c r="LN55" s="70"/>
      <c r="LO55" s="70"/>
      <c r="LP55" s="70"/>
      <c r="LQ55" s="70"/>
      <c r="LR55" s="70"/>
      <c r="LS55" s="70"/>
      <c r="LT55" s="70"/>
      <c r="LU55" s="70"/>
      <c r="LV55" s="70"/>
      <c r="LW55" s="70"/>
      <c r="LX55" s="71"/>
      <c r="LY55" s="69">
        <f>データ!DK7</f>
        <v>15.9</v>
      </c>
      <c r="LZ55" s="70"/>
      <c r="MA55" s="70"/>
      <c r="MB55" s="70"/>
      <c r="MC55" s="70"/>
      <c r="MD55" s="70"/>
      <c r="ME55" s="70"/>
      <c r="MF55" s="70"/>
      <c r="MG55" s="70"/>
      <c r="MH55" s="70"/>
      <c r="MI55" s="70"/>
      <c r="MJ55" s="70"/>
      <c r="MK55" s="70"/>
      <c r="ML55" s="70"/>
      <c r="MM55" s="71"/>
      <c r="MN55" s="69">
        <f>データ!DL7</f>
        <v>18.3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51.7</v>
      </c>
      <c r="Q79" s="70"/>
      <c r="R79" s="70"/>
      <c r="S79" s="70"/>
      <c r="T79" s="70"/>
      <c r="U79" s="70"/>
      <c r="V79" s="70"/>
      <c r="W79" s="70"/>
      <c r="X79" s="70"/>
      <c r="Y79" s="70"/>
      <c r="Z79" s="70"/>
      <c r="AA79" s="70"/>
      <c r="AB79" s="70"/>
      <c r="AC79" s="70"/>
      <c r="AD79" s="71"/>
      <c r="AE79" s="69">
        <f>データ!DT7</f>
        <v>54.9</v>
      </c>
      <c r="AF79" s="70"/>
      <c r="AG79" s="70"/>
      <c r="AH79" s="70"/>
      <c r="AI79" s="70"/>
      <c r="AJ79" s="70"/>
      <c r="AK79" s="70"/>
      <c r="AL79" s="70"/>
      <c r="AM79" s="70"/>
      <c r="AN79" s="70"/>
      <c r="AO79" s="70"/>
      <c r="AP79" s="70"/>
      <c r="AQ79" s="70"/>
      <c r="AR79" s="70"/>
      <c r="AS79" s="71"/>
      <c r="AT79" s="69">
        <f>データ!DU7</f>
        <v>26</v>
      </c>
      <c r="AU79" s="70"/>
      <c r="AV79" s="70"/>
      <c r="AW79" s="70"/>
      <c r="AX79" s="70"/>
      <c r="AY79" s="70"/>
      <c r="AZ79" s="70"/>
      <c r="BA79" s="70"/>
      <c r="BB79" s="70"/>
      <c r="BC79" s="70"/>
      <c r="BD79" s="70"/>
      <c r="BE79" s="70"/>
      <c r="BF79" s="70"/>
      <c r="BG79" s="70"/>
      <c r="BH79" s="71"/>
      <c r="BI79" s="69">
        <f>データ!DV7</f>
        <v>3.2</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69.3</v>
      </c>
      <c r="DH79" s="70"/>
      <c r="DI79" s="70"/>
      <c r="DJ79" s="70"/>
      <c r="DK79" s="70"/>
      <c r="DL79" s="70"/>
      <c r="DM79" s="70"/>
      <c r="DN79" s="70"/>
      <c r="DO79" s="70"/>
      <c r="DP79" s="70"/>
      <c r="DQ79" s="70"/>
      <c r="DR79" s="70"/>
      <c r="DS79" s="70"/>
      <c r="DT79" s="70"/>
      <c r="DU79" s="71"/>
      <c r="DV79" s="69">
        <f>データ!EE7</f>
        <v>68.400000000000006</v>
      </c>
      <c r="DW79" s="70"/>
      <c r="DX79" s="70"/>
      <c r="DY79" s="70"/>
      <c r="DZ79" s="70"/>
      <c r="EA79" s="70"/>
      <c r="EB79" s="70"/>
      <c r="EC79" s="70"/>
      <c r="ED79" s="70"/>
      <c r="EE79" s="70"/>
      <c r="EF79" s="70"/>
      <c r="EG79" s="70"/>
      <c r="EH79" s="70"/>
      <c r="EI79" s="70"/>
      <c r="EJ79" s="71"/>
      <c r="EK79" s="69">
        <f>データ!EF7</f>
        <v>67.3</v>
      </c>
      <c r="EL79" s="70"/>
      <c r="EM79" s="70"/>
      <c r="EN79" s="70"/>
      <c r="EO79" s="70"/>
      <c r="EP79" s="70"/>
      <c r="EQ79" s="70"/>
      <c r="ER79" s="70"/>
      <c r="ES79" s="70"/>
      <c r="ET79" s="70"/>
      <c r="EU79" s="70"/>
      <c r="EV79" s="70"/>
      <c r="EW79" s="70"/>
      <c r="EX79" s="70"/>
      <c r="EY79" s="71"/>
      <c r="EZ79" s="69">
        <f>データ!EG7</f>
        <v>68</v>
      </c>
      <c r="FA79" s="70"/>
      <c r="FB79" s="70"/>
      <c r="FC79" s="70"/>
      <c r="FD79" s="70"/>
      <c r="FE79" s="70"/>
      <c r="FF79" s="70"/>
      <c r="FG79" s="70"/>
      <c r="FH79" s="70"/>
      <c r="FI79" s="70"/>
      <c r="FJ79" s="70"/>
      <c r="FK79" s="70"/>
      <c r="FL79" s="70"/>
      <c r="FM79" s="70"/>
      <c r="FN79" s="71"/>
      <c r="FO79" s="69">
        <f>データ!EH7</f>
        <v>70.900000000000006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v>
      </c>
      <c r="GU79" s="70"/>
      <c r="GV79" s="70"/>
      <c r="GW79" s="70"/>
      <c r="GX79" s="70"/>
      <c r="GY79" s="70"/>
      <c r="GZ79" s="70"/>
      <c r="HA79" s="70"/>
      <c r="HB79" s="70"/>
      <c r="HC79" s="70"/>
      <c r="HD79" s="70"/>
      <c r="HE79" s="70"/>
      <c r="HF79" s="70"/>
      <c r="HG79" s="70"/>
      <c r="HH79" s="71"/>
      <c r="HI79" s="69">
        <f>データ!EP7</f>
        <v>66.3</v>
      </c>
      <c r="HJ79" s="70"/>
      <c r="HK79" s="70"/>
      <c r="HL79" s="70"/>
      <c r="HM79" s="70"/>
      <c r="HN79" s="70"/>
      <c r="HO79" s="70"/>
      <c r="HP79" s="70"/>
      <c r="HQ79" s="70"/>
      <c r="HR79" s="70"/>
      <c r="HS79" s="70"/>
      <c r="HT79" s="70"/>
      <c r="HU79" s="70"/>
      <c r="HV79" s="70"/>
      <c r="HW79" s="71"/>
      <c r="HX79" s="69">
        <f>データ!EQ7</f>
        <v>63.1</v>
      </c>
      <c r="HY79" s="70"/>
      <c r="HZ79" s="70"/>
      <c r="IA79" s="70"/>
      <c r="IB79" s="70"/>
      <c r="IC79" s="70"/>
      <c r="ID79" s="70"/>
      <c r="IE79" s="70"/>
      <c r="IF79" s="70"/>
      <c r="IG79" s="70"/>
      <c r="IH79" s="70"/>
      <c r="II79" s="70"/>
      <c r="IJ79" s="70"/>
      <c r="IK79" s="70"/>
      <c r="IL79" s="71"/>
      <c r="IM79" s="69">
        <f>データ!ER7</f>
        <v>63.8</v>
      </c>
      <c r="IN79" s="70"/>
      <c r="IO79" s="70"/>
      <c r="IP79" s="70"/>
      <c r="IQ79" s="70"/>
      <c r="IR79" s="70"/>
      <c r="IS79" s="70"/>
      <c r="IT79" s="70"/>
      <c r="IU79" s="70"/>
      <c r="IV79" s="70"/>
      <c r="IW79" s="70"/>
      <c r="IX79" s="70"/>
      <c r="IY79" s="70"/>
      <c r="IZ79" s="70"/>
      <c r="JA79" s="71"/>
      <c r="JB79" s="69">
        <f>データ!ES7</f>
        <v>70.2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29476930</v>
      </c>
      <c r="KH79" s="67"/>
      <c r="KI79" s="67"/>
      <c r="KJ79" s="67"/>
      <c r="KK79" s="67"/>
      <c r="KL79" s="67"/>
      <c r="KM79" s="67"/>
      <c r="KN79" s="67"/>
      <c r="KO79" s="67"/>
      <c r="KP79" s="67"/>
      <c r="KQ79" s="67"/>
      <c r="KR79" s="67"/>
      <c r="KS79" s="67"/>
      <c r="KT79" s="67"/>
      <c r="KU79" s="68"/>
      <c r="KV79" s="66">
        <f>データ!FA7</f>
        <v>30230291</v>
      </c>
      <c r="KW79" s="67"/>
      <c r="KX79" s="67"/>
      <c r="KY79" s="67"/>
      <c r="KZ79" s="67"/>
      <c r="LA79" s="67"/>
      <c r="LB79" s="67"/>
      <c r="LC79" s="67"/>
      <c r="LD79" s="67"/>
      <c r="LE79" s="67"/>
      <c r="LF79" s="67"/>
      <c r="LG79" s="67"/>
      <c r="LH79" s="67"/>
      <c r="LI79" s="67"/>
      <c r="LJ79" s="68"/>
      <c r="LK79" s="66">
        <f>データ!FB7</f>
        <v>31286746</v>
      </c>
      <c r="LL79" s="67"/>
      <c r="LM79" s="67"/>
      <c r="LN79" s="67"/>
      <c r="LO79" s="67"/>
      <c r="LP79" s="67"/>
      <c r="LQ79" s="67"/>
      <c r="LR79" s="67"/>
      <c r="LS79" s="67"/>
      <c r="LT79" s="67"/>
      <c r="LU79" s="67"/>
      <c r="LV79" s="67"/>
      <c r="LW79" s="67"/>
      <c r="LX79" s="67"/>
      <c r="LY79" s="68"/>
      <c r="LZ79" s="66">
        <f>データ!FC7</f>
        <v>31031086</v>
      </c>
      <c r="MA79" s="67"/>
      <c r="MB79" s="67"/>
      <c r="MC79" s="67"/>
      <c r="MD79" s="67"/>
      <c r="ME79" s="67"/>
      <c r="MF79" s="67"/>
      <c r="MG79" s="67"/>
      <c r="MH79" s="67"/>
      <c r="MI79" s="67"/>
      <c r="MJ79" s="67"/>
      <c r="MK79" s="67"/>
      <c r="ML79" s="67"/>
      <c r="MM79" s="67"/>
      <c r="MN79" s="68"/>
      <c r="MO79" s="66">
        <f>データ!FD7</f>
        <v>30893957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111</v>
      </c>
      <c r="AJ4" s="154"/>
      <c r="AK4" s="154"/>
      <c r="AL4" s="154"/>
      <c r="AM4" s="154"/>
      <c r="AN4" s="154"/>
      <c r="AO4" s="154"/>
      <c r="AP4" s="154"/>
      <c r="AQ4" s="154"/>
      <c r="AR4" s="154"/>
      <c r="AS4" s="155"/>
      <c r="AT4" s="152" t="s">
        <v>112</v>
      </c>
      <c r="AU4" s="151"/>
      <c r="AV4" s="151"/>
      <c r="AW4" s="151"/>
      <c r="AX4" s="151"/>
      <c r="AY4" s="151"/>
      <c r="AZ4" s="151"/>
      <c r="BA4" s="151"/>
      <c r="BB4" s="151"/>
      <c r="BC4" s="151"/>
      <c r="BD4" s="151"/>
      <c r="BE4" s="152" t="s">
        <v>113</v>
      </c>
      <c r="BF4" s="151"/>
      <c r="BG4" s="151"/>
      <c r="BH4" s="151"/>
      <c r="BI4" s="151"/>
      <c r="BJ4" s="151"/>
      <c r="BK4" s="151"/>
      <c r="BL4" s="151"/>
      <c r="BM4" s="151"/>
      <c r="BN4" s="151"/>
      <c r="BO4" s="151"/>
      <c r="BP4" s="153" t="s">
        <v>114</v>
      </c>
      <c r="BQ4" s="154"/>
      <c r="BR4" s="154"/>
      <c r="BS4" s="154"/>
      <c r="BT4" s="154"/>
      <c r="BU4" s="154"/>
      <c r="BV4" s="154"/>
      <c r="BW4" s="154"/>
      <c r="BX4" s="154"/>
      <c r="BY4" s="154"/>
      <c r="BZ4" s="155"/>
      <c r="CA4" s="151" t="s">
        <v>115</v>
      </c>
      <c r="CB4" s="151"/>
      <c r="CC4" s="151"/>
      <c r="CD4" s="151"/>
      <c r="CE4" s="151"/>
      <c r="CF4" s="151"/>
      <c r="CG4" s="151"/>
      <c r="CH4" s="151"/>
      <c r="CI4" s="151"/>
      <c r="CJ4" s="151"/>
      <c r="CK4" s="151"/>
      <c r="CL4" s="152" t="s">
        <v>116</v>
      </c>
      <c r="CM4" s="151"/>
      <c r="CN4" s="151"/>
      <c r="CO4" s="151"/>
      <c r="CP4" s="151"/>
      <c r="CQ4" s="151"/>
      <c r="CR4" s="151"/>
      <c r="CS4" s="151"/>
      <c r="CT4" s="151"/>
      <c r="CU4" s="151"/>
      <c r="CV4" s="151"/>
      <c r="CW4" s="151" t="s">
        <v>117</v>
      </c>
      <c r="CX4" s="151"/>
      <c r="CY4" s="151"/>
      <c r="CZ4" s="151"/>
      <c r="DA4" s="151"/>
      <c r="DB4" s="151"/>
      <c r="DC4" s="151"/>
      <c r="DD4" s="151"/>
      <c r="DE4" s="151"/>
      <c r="DF4" s="151"/>
      <c r="DG4" s="151"/>
      <c r="DH4" s="151" t="s">
        <v>118</v>
      </c>
      <c r="DI4" s="151"/>
      <c r="DJ4" s="151"/>
      <c r="DK4" s="151"/>
      <c r="DL4" s="151"/>
      <c r="DM4" s="151"/>
      <c r="DN4" s="151"/>
      <c r="DO4" s="151"/>
      <c r="DP4" s="151"/>
      <c r="DQ4" s="151"/>
      <c r="DR4" s="151"/>
      <c r="DS4" s="152" t="s">
        <v>119</v>
      </c>
      <c r="DT4" s="151"/>
      <c r="DU4" s="151"/>
      <c r="DV4" s="151"/>
      <c r="DW4" s="151"/>
      <c r="DX4" s="151"/>
      <c r="DY4" s="151"/>
      <c r="DZ4" s="151"/>
      <c r="EA4" s="151"/>
      <c r="EB4" s="151"/>
      <c r="EC4" s="151"/>
      <c r="ED4" s="153" t="s">
        <v>120</v>
      </c>
      <c r="EE4" s="154"/>
      <c r="EF4" s="154"/>
      <c r="EG4" s="154"/>
      <c r="EH4" s="154"/>
      <c r="EI4" s="154"/>
      <c r="EJ4" s="154"/>
      <c r="EK4" s="154"/>
      <c r="EL4" s="154"/>
      <c r="EM4" s="154"/>
      <c r="EN4" s="155"/>
      <c r="EO4" s="151" t="s">
        <v>121</v>
      </c>
      <c r="EP4" s="151"/>
      <c r="EQ4" s="151"/>
      <c r="ER4" s="151"/>
      <c r="ES4" s="151"/>
      <c r="ET4" s="151"/>
      <c r="EU4" s="151"/>
      <c r="EV4" s="151"/>
      <c r="EW4" s="151"/>
      <c r="EX4" s="151"/>
      <c r="EY4" s="151"/>
      <c r="EZ4" s="151" t="s">
        <v>122</v>
      </c>
      <c r="FA4" s="151"/>
      <c r="FB4" s="151"/>
      <c r="FC4" s="151"/>
      <c r="FD4" s="151"/>
      <c r="FE4" s="151"/>
      <c r="FF4" s="151"/>
      <c r="FG4" s="151"/>
      <c r="FH4" s="151"/>
      <c r="FI4" s="151"/>
      <c r="FJ4" s="151"/>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470007</v>
      </c>
      <c r="D6" s="50">
        <f t="shared" si="2"/>
        <v>46</v>
      </c>
      <c r="E6" s="50">
        <f t="shared" si="2"/>
        <v>6</v>
      </c>
      <c r="F6" s="50">
        <f t="shared" si="2"/>
        <v>0</v>
      </c>
      <c r="G6" s="50">
        <f t="shared" si="2"/>
        <v>1</v>
      </c>
      <c r="H6" s="148" t="str">
        <f>IF(H8&lt;&gt;I8,H8,"")&amp;IF(I8&lt;&gt;J8,I8,"")&amp;"　"&amp;J8</f>
        <v>沖縄県　北部病院</v>
      </c>
      <c r="I6" s="149"/>
      <c r="J6" s="15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27</v>
      </c>
      <c r="R6" s="50" t="str">
        <f t="shared" si="3"/>
        <v>対象</v>
      </c>
      <c r="S6" s="50" t="str">
        <f t="shared" si="3"/>
        <v>ド 透 I 未 訓</v>
      </c>
      <c r="T6" s="50" t="str">
        <f t="shared" si="3"/>
        <v>救 臨 感 へ 災 地</v>
      </c>
      <c r="U6" s="51">
        <f>U8</f>
        <v>1485669</v>
      </c>
      <c r="V6" s="51">
        <f>V8</f>
        <v>18273</v>
      </c>
      <c r="W6" s="50" t="str">
        <f>W8</f>
        <v>-</v>
      </c>
      <c r="X6" s="50" t="str">
        <f t="shared" ref="X6" si="4">X8</f>
        <v>第２種該当</v>
      </c>
      <c r="Y6" s="50" t="str">
        <f t="shared" si="3"/>
        <v>１０：１</v>
      </c>
      <c r="Z6" s="51">
        <f t="shared" si="3"/>
        <v>325</v>
      </c>
      <c r="AA6" s="51" t="str">
        <f t="shared" si="3"/>
        <v>-</v>
      </c>
      <c r="AB6" s="51" t="str">
        <f t="shared" si="3"/>
        <v>-</v>
      </c>
      <c r="AC6" s="51" t="str">
        <f t="shared" si="3"/>
        <v>-</v>
      </c>
      <c r="AD6" s="51">
        <f t="shared" si="3"/>
        <v>2</v>
      </c>
      <c r="AE6" s="51">
        <f t="shared" si="3"/>
        <v>327</v>
      </c>
      <c r="AF6" s="51">
        <f t="shared" si="3"/>
        <v>272</v>
      </c>
      <c r="AG6" s="51" t="str">
        <f t="shared" si="3"/>
        <v>-</v>
      </c>
      <c r="AH6" s="51">
        <f t="shared" si="3"/>
        <v>272</v>
      </c>
      <c r="AI6" s="52">
        <f>IF(AI8="-",NA(),AI8)</f>
        <v>100.9</v>
      </c>
      <c r="AJ6" s="52">
        <f t="shared" ref="AJ6:AR6" si="5">IF(AJ8="-",NA(),AJ8)</f>
        <v>103.6</v>
      </c>
      <c r="AK6" s="52">
        <f t="shared" si="5"/>
        <v>119.3</v>
      </c>
      <c r="AL6" s="52">
        <f t="shared" si="5"/>
        <v>117.1</v>
      </c>
      <c r="AM6" s="52">
        <f t="shared" si="5"/>
        <v>93.7</v>
      </c>
      <c r="AN6" s="52">
        <f t="shared" si="5"/>
        <v>97</v>
      </c>
      <c r="AO6" s="52">
        <f t="shared" si="5"/>
        <v>102.4</v>
      </c>
      <c r="AP6" s="52">
        <f t="shared" si="5"/>
        <v>107.2</v>
      </c>
      <c r="AQ6" s="52">
        <f t="shared" si="5"/>
        <v>104.8</v>
      </c>
      <c r="AR6" s="52">
        <f t="shared" si="5"/>
        <v>95.8</v>
      </c>
      <c r="AS6" s="52" t="str">
        <f>IF(AS8="-","【-】","【"&amp;SUBSTITUTE(TEXT(AS8,"#,##0.0"),"-","△")&amp;"】")</f>
        <v>【96.6】</v>
      </c>
      <c r="AT6" s="52">
        <f>IF(AT8="-",NA(),AT8)</f>
        <v>91</v>
      </c>
      <c r="AU6" s="52">
        <f t="shared" ref="AU6:BC6" si="6">IF(AU8="-",NA(),AU8)</f>
        <v>77.5</v>
      </c>
      <c r="AV6" s="52">
        <f t="shared" si="6"/>
        <v>83.3</v>
      </c>
      <c r="AW6" s="52">
        <f t="shared" si="6"/>
        <v>87.9</v>
      </c>
      <c r="AX6" s="52">
        <f t="shared" si="6"/>
        <v>80.2</v>
      </c>
      <c r="AY6" s="52">
        <f t="shared" si="6"/>
        <v>89.3</v>
      </c>
      <c r="AZ6" s="52">
        <f t="shared" si="6"/>
        <v>84.1</v>
      </c>
      <c r="BA6" s="52">
        <f t="shared" si="6"/>
        <v>86.3</v>
      </c>
      <c r="BB6" s="52">
        <f t="shared" si="6"/>
        <v>86.6</v>
      </c>
      <c r="BC6" s="52">
        <f t="shared" si="6"/>
        <v>86.2</v>
      </c>
      <c r="BD6" s="52" t="str">
        <f>IF(BD8="-","【-】","【"&amp;SUBSTITUTE(TEXT(BD8,"#,##0.0"),"-","△")&amp;"】")</f>
        <v>【86.6】</v>
      </c>
      <c r="BE6" s="52">
        <f>IF(BE8="-",NA(),BE8)</f>
        <v>88.3</v>
      </c>
      <c r="BF6" s="52">
        <f t="shared" ref="BF6:BN6" si="7">IF(BF8="-",NA(),BF8)</f>
        <v>75.400000000000006</v>
      </c>
      <c r="BG6" s="52">
        <f t="shared" si="7"/>
        <v>81.2</v>
      </c>
      <c r="BH6" s="52">
        <f t="shared" si="7"/>
        <v>86</v>
      </c>
      <c r="BI6" s="52">
        <f t="shared" si="7"/>
        <v>78.3</v>
      </c>
      <c r="BJ6" s="52">
        <f t="shared" si="7"/>
        <v>86.5</v>
      </c>
      <c r="BK6" s="52">
        <f t="shared" si="7"/>
        <v>81.400000000000006</v>
      </c>
      <c r="BL6" s="52">
        <f t="shared" si="7"/>
        <v>83.7</v>
      </c>
      <c r="BM6" s="52">
        <f t="shared" si="7"/>
        <v>84</v>
      </c>
      <c r="BN6" s="52">
        <f t="shared" si="7"/>
        <v>83.4</v>
      </c>
      <c r="BO6" s="52" t="str">
        <f>IF(BO8="-","【-】","【"&amp;SUBSTITUTE(TEXT(BO8,"#,##0.0"),"-","△")&amp;"】")</f>
        <v>【83.9】</v>
      </c>
      <c r="BP6" s="52">
        <f>IF(BP8="-",NA(),BP8)</f>
        <v>74.3</v>
      </c>
      <c r="BQ6" s="52">
        <f t="shared" ref="BQ6:BY6" si="8">IF(BQ8="-",NA(),BQ8)</f>
        <v>58.7</v>
      </c>
      <c r="BR6" s="52">
        <f t="shared" si="8"/>
        <v>63.8</v>
      </c>
      <c r="BS6" s="52">
        <f t="shared" si="8"/>
        <v>65.099999999999994</v>
      </c>
      <c r="BT6" s="52">
        <f t="shared" si="8"/>
        <v>70.099999999999994</v>
      </c>
      <c r="BU6" s="52">
        <f t="shared" si="8"/>
        <v>74.400000000000006</v>
      </c>
      <c r="BV6" s="52">
        <f t="shared" si="8"/>
        <v>66.5</v>
      </c>
      <c r="BW6" s="52">
        <f t="shared" si="8"/>
        <v>66.8</v>
      </c>
      <c r="BX6" s="52">
        <f t="shared" si="8"/>
        <v>66.599999999999994</v>
      </c>
      <c r="BY6" s="52">
        <f t="shared" si="8"/>
        <v>68</v>
      </c>
      <c r="BZ6" s="52" t="str">
        <f>IF(BZ8="-","【-】","【"&amp;SUBSTITUTE(TEXT(BZ8,"#,##0.0"),"-","△")&amp;"】")</f>
        <v>【68.7】</v>
      </c>
      <c r="CA6" s="53">
        <f>IF(CA8="-",NA(),CA8)</f>
        <v>49698</v>
      </c>
      <c r="CB6" s="53">
        <f t="shared" ref="CB6:CJ6" si="9">IF(CB8="-",NA(),CB8)</f>
        <v>52528</v>
      </c>
      <c r="CC6" s="53">
        <f t="shared" si="9"/>
        <v>52502</v>
      </c>
      <c r="CD6" s="53">
        <f t="shared" si="9"/>
        <v>60481</v>
      </c>
      <c r="CE6" s="53">
        <f t="shared" si="9"/>
        <v>52855</v>
      </c>
      <c r="CF6" s="53">
        <f t="shared" si="9"/>
        <v>53523</v>
      </c>
      <c r="CG6" s="53">
        <f t="shared" si="9"/>
        <v>57368</v>
      </c>
      <c r="CH6" s="53">
        <f t="shared" si="9"/>
        <v>59838</v>
      </c>
      <c r="CI6" s="53">
        <f t="shared" si="9"/>
        <v>62697</v>
      </c>
      <c r="CJ6" s="53">
        <f t="shared" si="9"/>
        <v>62059</v>
      </c>
      <c r="CK6" s="52" t="str">
        <f>IF(CK8="-","【-】","【"&amp;SUBSTITUTE(TEXT(CK8,"#,##0"),"-","△")&amp;"】")</f>
        <v>【62,428】</v>
      </c>
      <c r="CL6" s="53">
        <f>IF(CL8="-",NA(),CL8)</f>
        <v>13567</v>
      </c>
      <c r="CM6" s="53">
        <f t="shared" ref="CM6:CU6" si="10">IF(CM8="-",NA(),CM8)</f>
        <v>15474</v>
      </c>
      <c r="CN6" s="53">
        <f t="shared" si="10"/>
        <v>14427</v>
      </c>
      <c r="CO6" s="53">
        <f t="shared" si="10"/>
        <v>14689</v>
      </c>
      <c r="CP6" s="53">
        <f t="shared" si="10"/>
        <v>15261</v>
      </c>
      <c r="CQ6" s="53">
        <f t="shared" si="10"/>
        <v>15111</v>
      </c>
      <c r="CR6" s="53">
        <f t="shared" si="10"/>
        <v>15986</v>
      </c>
      <c r="CS6" s="53">
        <f t="shared" si="10"/>
        <v>16421</v>
      </c>
      <c r="CT6" s="53">
        <f t="shared" si="10"/>
        <v>17279</v>
      </c>
      <c r="CU6" s="53">
        <f t="shared" si="10"/>
        <v>17851</v>
      </c>
      <c r="CV6" s="52" t="str">
        <f>IF(CV8="-","【-】","【"&amp;SUBSTITUTE(TEXT(CV8,"#,##0"),"-","△")&amp;"】")</f>
        <v>【18,236】</v>
      </c>
      <c r="CW6" s="52">
        <f>IF(CW8="-",NA(),CW8)</f>
        <v>73</v>
      </c>
      <c r="CX6" s="52">
        <f t="shared" ref="CX6:DF6" si="11">IF(CX8="-",NA(),CX8)</f>
        <v>85.5</v>
      </c>
      <c r="CY6" s="52">
        <f t="shared" si="11"/>
        <v>76.099999999999994</v>
      </c>
      <c r="CZ6" s="52">
        <f t="shared" si="11"/>
        <v>73</v>
      </c>
      <c r="DA6" s="52">
        <f t="shared" si="11"/>
        <v>79</v>
      </c>
      <c r="DB6" s="52">
        <f t="shared" si="11"/>
        <v>56.2</v>
      </c>
      <c r="DC6" s="52">
        <f t="shared" si="11"/>
        <v>60.8</v>
      </c>
      <c r="DD6" s="52">
        <f t="shared" si="11"/>
        <v>57.4</v>
      </c>
      <c r="DE6" s="52">
        <f t="shared" si="11"/>
        <v>55.7</v>
      </c>
      <c r="DF6" s="52">
        <f t="shared" si="11"/>
        <v>57.2</v>
      </c>
      <c r="DG6" s="52" t="str">
        <f>IF(DG8="-","【-】","【"&amp;SUBSTITUTE(TEXT(DG8,"#,##0.0"),"-","△")&amp;"】")</f>
        <v>【56.1】</v>
      </c>
      <c r="DH6" s="52">
        <f>IF(DH8="-",NA(),DH8)</f>
        <v>16.8</v>
      </c>
      <c r="DI6" s="52">
        <f t="shared" ref="DI6:DQ6" si="12">IF(DI8="-",NA(),DI8)</f>
        <v>17.5</v>
      </c>
      <c r="DJ6" s="52">
        <f t="shared" si="12"/>
        <v>17.2</v>
      </c>
      <c r="DK6" s="52">
        <f t="shared" si="12"/>
        <v>15.9</v>
      </c>
      <c r="DL6" s="52">
        <f t="shared" si="12"/>
        <v>18.3</v>
      </c>
      <c r="DM6" s="52">
        <f t="shared" si="12"/>
        <v>24.2</v>
      </c>
      <c r="DN6" s="52">
        <f t="shared" si="12"/>
        <v>24.1</v>
      </c>
      <c r="DO6" s="52">
        <f t="shared" si="12"/>
        <v>23.9</v>
      </c>
      <c r="DP6" s="52">
        <f t="shared" si="12"/>
        <v>24.4</v>
      </c>
      <c r="DQ6" s="52">
        <f t="shared" si="12"/>
        <v>25.7</v>
      </c>
      <c r="DR6" s="52" t="str">
        <f>IF(DR8="-","【-】","【"&amp;SUBSTITUTE(TEXT(DR8,"#,##0.0"),"-","△")&amp;"】")</f>
        <v>【26.4】</v>
      </c>
      <c r="DS6" s="52">
        <f>IF(DS8="-",NA(),DS8)</f>
        <v>51.7</v>
      </c>
      <c r="DT6" s="52">
        <f t="shared" ref="DT6:EB6" si="13">IF(DT8="-",NA(),DT8)</f>
        <v>54.9</v>
      </c>
      <c r="DU6" s="52">
        <f t="shared" si="13"/>
        <v>26</v>
      </c>
      <c r="DV6" s="52">
        <f t="shared" si="13"/>
        <v>3.2</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69.3</v>
      </c>
      <c r="EE6" s="52">
        <f t="shared" ref="EE6:EM6" si="14">IF(EE8="-",NA(),EE8)</f>
        <v>68.400000000000006</v>
      </c>
      <c r="EF6" s="52">
        <f t="shared" si="14"/>
        <v>67.3</v>
      </c>
      <c r="EG6" s="52">
        <f t="shared" si="14"/>
        <v>68</v>
      </c>
      <c r="EH6" s="52">
        <f t="shared" si="14"/>
        <v>70.900000000000006</v>
      </c>
      <c r="EI6" s="52">
        <f t="shared" si="14"/>
        <v>52.9</v>
      </c>
      <c r="EJ6" s="52">
        <f t="shared" si="14"/>
        <v>54.3</v>
      </c>
      <c r="EK6" s="52">
        <f t="shared" si="14"/>
        <v>54.9</v>
      </c>
      <c r="EL6" s="52">
        <f t="shared" si="14"/>
        <v>56.1</v>
      </c>
      <c r="EM6" s="52">
        <f t="shared" si="14"/>
        <v>57.5</v>
      </c>
      <c r="EN6" s="52" t="str">
        <f>IF(EN8="-","【-】","【"&amp;SUBSTITUTE(TEXT(EN8,"#,##0.0"),"-","△")&amp;"】")</f>
        <v>【57.0】</v>
      </c>
      <c r="EO6" s="52">
        <f>IF(EO8="-",NA(),EO8)</f>
        <v>73</v>
      </c>
      <c r="EP6" s="52">
        <f t="shared" ref="EP6:EX6" si="15">IF(EP8="-",NA(),EP8)</f>
        <v>66.3</v>
      </c>
      <c r="EQ6" s="52">
        <f t="shared" si="15"/>
        <v>63.1</v>
      </c>
      <c r="ER6" s="52">
        <f t="shared" si="15"/>
        <v>63.8</v>
      </c>
      <c r="ES6" s="52">
        <f t="shared" si="15"/>
        <v>70.2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29476930</v>
      </c>
      <c r="FA6" s="53">
        <f t="shared" ref="FA6:FI6" si="16">IF(FA8="-",NA(),FA8)</f>
        <v>30230291</v>
      </c>
      <c r="FB6" s="53">
        <f t="shared" si="16"/>
        <v>31286746</v>
      </c>
      <c r="FC6" s="53">
        <f t="shared" si="16"/>
        <v>31031086</v>
      </c>
      <c r="FD6" s="53">
        <f t="shared" si="16"/>
        <v>30893957</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160</v>
      </c>
      <c r="B7" s="50">
        <f t="shared" ref="B7:AH7" si="17">B8</f>
        <v>2023</v>
      </c>
      <c r="C7" s="50">
        <f t="shared" si="17"/>
        <v>470007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27</v>
      </c>
      <c r="R7" s="50" t="str">
        <f t="shared" si="17"/>
        <v>対象</v>
      </c>
      <c r="S7" s="50" t="str">
        <f t="shared" si="17"/>
        <v>ド 透 I 未 訓</v>
      </c>
      <c r="T7" s="50" t="str">
        <f t="shared" si="17"/>
        <v>救 臨 感 へ 災 地</v>
      </c>
      <c r="U7" s="51">
        <f>U8</f>
        <v>1485669</v>
      </c>
      <c r="V7" s="51">
        <f>V8</f>
        <v>18273</v>
      </c>
      <c r="W7" s="50" t="str">
        <f>W8</f>
        <v>-</v>
      </c>
      <c r="X7" s="50" t="str">
        <f t="shared" si="17"/>
        <v>第２種該当</v>
      </c>
      <c r="Y7" s="50" t="str">
        <f t="shared" si="17"/>
        <v>１０：１</v>
      </c>
      <c r="Z7" s="51">
        <f t="shared" si="17"/>
        <v>325</v>
      </c>
      <c r="AA7" s="51" t="str">
        <f t="shared" si="17"/>
        <v>-</v>
      </c>
      <c r="AB7" s="51" t="str">
        <f t="shared" si="17"/>
        <v>-</v>
      </c>
      <c r="AC7" s="51" t="str">
        <f t="shared" si="17"/>
        <v>-</v>
      </c>
      <c r="AD7" s="51">
        <f t="shared" si="17"/>
        <v>2</v>
      </c>
      <c r="AE7" s="51">
        <f t="shared" si="17"/>
        <v>327</v>
      </c>
      <c r="AF7" s="51">
        <f t="shared" si="17"/>
        <v>272</v>
      </c>
      <c r="AG7" s="51" t="str">
        <f t="shared" si="17"/>
        <v>-</v>
      </c>
      <c r="AH7" s="51">
        <f t="shared" si="17"/>
        <v>272</v>
      </c>
      <c r="AI7" s="52">
        <f>AI8</f>
        <v>100.9</v>
      </c>
      <c r="AJ7" s="52">
        <f t="shared" ref="AJ7:AR7" si="18">AJ8</f>
        <v>103.6</v>
      </c>
      <c r="AK7" s="52">
        <f t="shared" si="18"/>
        <v>119.3</v>
      </c>
      <c r="AL7" s="52">
        <f t="shared" si="18"/>
        <v>117.1</v>
      </c>
      <c r="AM7" s="52">
        <f t="shared" si="18"/>
        <v>93.7</v>
      </c>
      <c r="AN7" s="52">
        <f t="shared" si="18"/>
        <v>97</v>
      </c>
      <c r="AO7" s="52">
        <f t="shared" si="18"/>
        <v>102.4</v>
      </c>
      <c r="AP7" s="52">
        <f t="shared" si="18"/>
        <v>107.2</v>
      </c>
      <c r="AQ7" s="52">
        <f t="shared" si="18"/>
        <v>104.8</v>
      </c>
      <c r="AR7" s="52">
        <f t="shared" si="18"/>
        <v>95.8</v>
      </c>
      <c r="AS7" s="52"/>
      <c r="AT7" s="52">
        <f>AT8</f>
        <v>91</v>
      </c>
      <c r="AU7" s="52">
        <f t="shared" ref="AU7:BC7" si="19">AU8</f>
        <v>77.5</v>
      </c>
      <c r="AV7" s="52">
        <f t="shared" si="19"/>
        <v>83.3</v>
      </c>
      <c r="AW7" s="52">
        <f t="shared" si="19"/>
        <v>87.9</v>
      </c>
      <c r="AX7" s="52">
        <f t="shared" si="19"/>
        <v>80.2</v>
      </c>
      <c r="AY7" s="52">
        <f t="shared" si="19"/>
        <v>89.3</v>
      </c>
      <c r="AZ7" s="52">
        <f t="shared" si="19"/>
        <v>84.1</v>
      </c>
      <c r="BA7" s="52">
        <f t="shared" si="19"/>
        <v>86.3</v>
      </c>
      <c r="BB7" s="52">
        <f t="shared" si="19"/>
        <v>86.6</v>
      </c>
      <c r="BC7" s="52">
        <f t="shared" si="19"/>
        <v>86.2</v>
      </c>
      <c r="BD7" s="52"/>
      <c r="BE7" s="52">
        <f>BE8</f>
        <v>88.3</v>
      </c>
      <c r="BF7" s="52">
        <f t="shared" ref="BF7:BN7" si="20">BF8</f>
        <v>75.400000000000006</v>
      </c>
      <c r="BG7" s="52">
        <f t="shared" si="20"/>
        <v>81.2</v>
      </c>
      <c r="BH7" s="52">
        <f t="shared" si="20"/>
        <v>86</v>
      </c>
      <c r="BI7" s="52">
        <f t="shared" si="20"/>
        <v>78.3</v>
      </c>
      <c r="BJ7" s="52">
        <f t="shared" si="20"/>
        <v>86.5</v>
      </c>
      <c r="BK7" s="52">
        <f t="shared" si="20"/>
        <v>81.400000000000006</v>
      </c>
      <c r="BL7" s="52">
        <f t="shared" si="20"/>
        <v>83.7</v>
      </c>
      <c r="BM7" s="52">
        <f t="shared" si="20"/>
        <v>84</v>
      </c>
      <c r="BN7" s="52">
        <f t="shared" si="20"/>
        <v>83.4</v>
      </c>
      <c r="BO7" s="52"/>
      <c r="BP7" s="52">
        <f>BP8</f>
        <v>74.3</v>
      </c>
      <c r="BQ7" s="52">
        <f t="shared" ref="BQ7:BY7" si="21">BQ8</f>
        <v>58.7</v>
      </c>
      <c r="BR7" s="52">
        <f t="shared" si="21"/>
        <v>63.8</v>
      </c>
      <c r="BS7" s="52">
        <f t="shared" si="21"/>
        <v>65.099999999999994</v>
      </c>
      <c r="BT7" s="52">
        <f t="shared" si="21"/>
        <v>70.099999999999994</v>
      </c>
      <c r="BU7" s="52">
        <f t="shared" si="21"/>
        <v>74.400000000000006</v>
      </c>
      <c r="BV7" s="52">
        <f t="shared" si="21"/>
        <v>66.5</v>
      </c>
      <c r="BW7" s="52">
        <f t="shared" si="21"/>
        <v>66.8</v>
      </c>
      <c r="BX7" s="52">
        <f t="shared" si="21"/>
        <v>66.599999999999994</v>
      </c>
      <c r="BY7" s="52">
        <f t="shared" si="21"/>
        <v>68</v>
      </c>
      <c r="BZ7" s="52"/>
      <c r="CA7" s="53">
        <f>CA8</f>
        <v>49698</v>
      </c>
      <c r="CB7" s="53">
        <f t="shared" ref="CB7:CJ7" si="22">CB8</f>
        <v>52528</v>
      </c>
      <c r="CC7" s="53">
        <f t="shared" si="22"/>
        <v>52502</v>
      </c>
      <c r="CD7" s="53">
        <f t="shared" si="22"/>
        <v>60481</v>
      </c>
      <c r="CE7" s="53">
        <f t="shared" si="22"/>
        <v>52855</v>
      </c>
      <c r="CF7" s="53">
        <f t="shared" si="22"/>
        <v>53523</v>
      </c>
      <c r="CG7" s="53">
        <f t="shared" si="22"/>
        <v>57368</v>
      </c>
      <c r="CH7" s="53">
        <f t="shared" si="22"/>
        <v>59838</v>
      </c>
      <c r="CI7" s="53">
        <f t="shared" si="22"/>
        <v>62697</v>
      </c>
      <c r="CJ7" s="53">
        <f t="shared" si="22"/>
        <v>62059</v>
      </c>
      <c r="CK7" s="52"/>
      <c r="CL7" s="53">
        <f>CL8</f>
        <v>13567</v>
      </c>
      <c r="CM7" s="53">
        <f t="shared" ref="CM7:CU7" si="23">CM8</f>
        <v>15474</v>
      </c>
      <c r="CN7" s="53">
        <f t="shared" si="23"/>
        <v>14427</v>
      </c>
      <c r="CO7" s="53">
        <f t="shared" si="23"/>
        <v>14689</v>
      </c>
      <c r="CP7" s="53">
        <f t="shared" si="23"/>
        <v>15261</v>
      </c>
      <c r="CQ7" s="53">
        <f t="shared" si="23"/>
        <v>15111</v>
      </c>
      <c r="CR7" s="53">
        <f t="shared" si="23"/>
        <v>15986</v>
      </c>
      <c r="CS7" s="53">
        <f t="shared" si="23"/>
        <v>16421</v>
      </c>
      <c r="CT7" s="53">
        <f t="shared" si="23"/>
        <v>17279</v>
      </c>
      <c r="CU7" s="53">
        <f t="shared" si="23"/>
        <v>17851</v>
      </c>
      <c r="CV7" s="52"/>
      <c r="CW7" s="52">
        <f>CW8</f>
        <v>73</v>
      </c>
      <c r="CX7" s="52">
        <f t="shared" ref="CX7:DF7" si="24">CX8</f>
        <v>85.5</v>
      </c>
      <c r="CY7" s="52">
        <f t="shared" si="24"/>
        <v>76.099999999999994</v>
      </c>
      <c r="CZ7" s="52">
        <f t="shared" si="24"/>
        <v>73</v>
      </c>
      <c r="DA7" s="52">
        <f t="shared" si="24"/>
        <v>79</v>
      </c>
      <c r="DB7" s="52">
        <f t="shared" si="24"/>
        <v>56.2</v>
      </c>
      <c r="DC7" s="52">
        <f t="shared" si="24"/>
        <v>60.8</v>
      </c>
      <c r="DD7" s="52">
        <f t="shared" si="24"/>
        <v>57.4</v>
      </c>
      <c r="DE7" s="52">
        <f t="shared" si="24"/>
        <v>55.7</v>
      </c>
      <c r="DF7" s="52">
        <f t="shared" si="24"/>
        <v>57.2</v>
      </c>
      <c r="DG7" s="52"/>
      <c r="DH7" s="52">
        <f>DH8</f>
        <v>16.8</v>
      </c>
      <c r="DI7" s="52">
        <f t="shared" ref="DI7:DQ7" si="25">DI8</f>
        <v>17.5</v>
      </c>
      <c r="DJ7" s="52">
        <f t="shared" si="25"/>
        <v>17.2</v>
      </c>
      <c r="DK7" s="52">
        <f t="shared" si="25"/>
        <v>15.9</v>
      </c>
      <c r="DL7" s="52">
        <f t="shared" si="25"/>
        <v>18.3</v>
      </c>
      <c r="DM7" s="52">
        <f t="shared" si="25"/>
        <v>24.2</v>
      </c>
      <c r="DN7" s="52">
        <f t="shared" si="25"/>
        <v>24.1</v>
      </c>
      <c r="DO7" s="52">
        <f t="shared" si="25"/>
        <v>23.9</v>
      </c>
      <c r="DP7" s="52">
        <f t="shared" si="25"/>
        <v>24.4</v>
      </c>
      <c r="DQ7" s="52">
        <f t="shared" si="25"/>
        <v>25.7</v>
      </c>
      <c r="DR7" s="52"/>
      <c r="DS7" s="52">
        <f>DS8</f>
        <v>51.7</v>
      </c>
      <c r="DT7" s="52">
        <f t="shared" ref="DT7:EB7" si="26">DT8</f>
        <v>54.9</v>
      </c>
      <c r="DU7" s="52">
        <f t="shared" si="26"/>
        <v>26</v>
      </c>
      <c r="DV7" s="52">
        <f t="shared" si="26"/>
        <v>3.2</v>
      </c>
      <c r="DW7" s="52">
        <f t="shared" si="26"/>
        <v>0</v>
      </c>
      <c r="DX7" s="52">
        <f t="shared" si="26"/>
        <v>75.099999999999994</v>
      </c>
      <c r="DY7" s="52">
        <f t="shared" si="26"/>
        <v>83.2</v>
      </c>
      <c r="DZ7" s="52">
        <f t="shared" si="26"/>
        <v>84.6</v>
      </c>
      <c r="EA7" s="52">
        <f t="shared" si="26"/>
        <v>67.8</v>
      </c>
      <c r="EB7" s="52">
        <f t="shared" si="26"/>
        <v>61.8</v>
      </c>
      <c r="EC7" s="52"/>
      <c r="ED7" s="52">
        <f>ED8</f>
        <v>69.3</v>
      </c>
      <c r="EE7" s="52">
        <f t="shared" ref="EE7:EM7" si="27">EE8</f>
        <v>68.400000000000006</v>
      </c>
      <c r="EF7" s="52">
        <f t="shared" si="27"/>
        <v>67.3</v>
      </c>
      <c r="EG7" s="52">
        <f t="shared" si="27"/>
        <v>68</v>
      </c>
      <c r="EH7" s="52">
        <f t="shared" si="27"/>
        <v>70.900000000000006</v>
      </c>
      <c r="EI7" s="52">
        <f t="shared" si="27"/>
        <v>52.9</v>
      </c>
      <c r="EJ7" s="52">
        <f t="shared" si="27"/>
        <v>54.3</v>
      </c>
      <c r="EK7" s="52">
        <f t="shared" si="27"/>
        <v>54.9</v>
      </c>
      <c r="EL7" s="52">
        <f t="shared" si="27"/>
        <v>56.1</v>
      </c>
      <c r="EM7" s="52">
        <f t="shared" si="27"/>
        <v>57.5</v>
      </c>
      <c r="EN7" s="52"/>
      <c r="EO7" s="52">
        <f>EO8</f>
        <v>73</v>
      </c>
      <c r="EP7" s="52">
        <f t="shared" ref="EP7:EX7" si="28">EP8</f>
        <v>66.3</v>
      </c>
      <c r="EQ7" s="52">
        <f t="shared" si="28"/>
        <v>63.1</v>
      </c>
      <c r="ER7" s="52">
        <f t="shared" si="28"/>
        <v>63.8</v>
      </c>
      <c r="ES7" s="52">
        <f t="shared" si="28"/>
        <v>70.2</v>
      </c>
      <c r="ET7" s="52">
        <f t="shared" si="28"/>
        <v>69.400000000000006</v>
      </c>
      <c r="EU7" s="52">
        <f t="shared" si="28"/>
        <v>69.900000000000006</v>
      </c>
      <c r="EV7" s="52">
        <f t="shared" si="28"/>
        <v>68.8</v>
      </c>
      <c r="EW7" s="52">
        <f t="shared" si="28"/>
        <v>69.7</v>
      </c>
      <c r="EX7" s="52">
        <f t="shared" si="28"/>
        <v>70.400000000000006</v>
      </c>
      <c r="EY7" s="52"/>
      <c r="EZ7" s="53">
        <f>EZ8</f>
        <v>29476930</v>
      </c>
      <c r="FA7" s="53">
        <f t="shared" ref="FA7:FI7" si="29">FA8</f>
        <v>30230291</v>
      </c>
      <c r="FB7" s="53">
        <f t="shared" si="29"/>
        <v>31286746</v>
      </c>
      <c r="FC7" s="53">
        <f t="shared" si="29"/>
        <v>31031086</v>
      </c>
      <c r="FD7" s="53">
        <f t="shared" si="29"/>
        <v>30893957</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470007</v>
      </c>
      <c r="D8" s="55">
        <v>46</v>
      </c>
      <c r="E8" s="55">
        <v>6</v>
      </c>
      <c r="F8" s="55">
        <v>0</v>
      </c>
      <c r="G8" s="55">
        <v>1</v>
      </c>
      <c r="H8" s="55" t="s">
        <v>161</v>
      </c>
      <c r="I8" s="55" t="s">
        <v>161</v>
      </c>
      <c r="J8" s="55" t="s">
        <v>162</v>
      </c>
      <c r="K8" s="55" t="s">
        <v>163</v>
      </c>
      <c r="L8" s="55" t="s">
        <v>164</v>
      </c>
      <c r="M8" s="55" t="s">
        <v>165</v>
      </c>
      <c r="N8" s="55" t="s">
        <v>166</v>
      </c>
      <c r="O8" s="55" t="s">
        <v>167</v>
      </c>
      <c r="P8" s="55" t="s">
        <v>168</v>
      </c>
      <c r="Q8" s="56">
        <v>27</v>
      </c>
      <c r="R8" s="55" t="s">
        <v>169</v>
      </c>
      <c r="S8" s="55" t="s">
        <v>170</v>
      </c>
      <c r="T8" s="55" t="s">
        <v>171</v>
      </c>
      <c r="U8" s="56">
        <v>1485669</v>
      </c>
      <c r="V8" s="56">
        <v>18273</v>
      </c>
      <c r="W8" s="55" t="s">
        <v>40</v>
      </c>
      <c r="X8" s="55" t="s">
        <v>172</v>
      </c>
      <c r="Y8" s="57" t="s">
        <v>173</v>
      </c>
      <c r="Z8" s="56">
        <v>325</v>
      </c>
      <c r="AA8" s="56" t="s">
        <v>40</v>
      </c>
      <c r="AB8" s="56" t="s">
        <v>40</v>
      </c>
      <c r="AC8" s="56" t="s">
        <v>40</v>
      </c>
      <c r="AD8" s="56">
        <v>2</v>
      </c>
      <c r="AE8" s="56">
        <v>327</v>
      </c>
      <c r="AF8" s="56">
        <v>272</v>
      </c>
      <c r="AG8" s="56" t="s">
        <v>40</v>
      </c>
      <c r="AH8" s="56">
        <v>272</v>
      </c>
      <c r="AI8" s="58">
        <v>100.9</v>
      </c>
      <c r="AJ8" s="58">
        <v>103.6</v>
      </c>
      <c r="AK8" s="58">
        <v>119.3</v>
      </c>
      <c r="AL8" s="58">
        <v>117.1</v>
      </c>
      <c r="AM8" s="58">
        <v>93.7</v>
      </c>
      <c r="AN8" s="58">
        <v>97</v>
      </c>
      <c r="AO8" s="58">
        <v>102.4</v>
      </c>
      <c r="AP8" s="58">
        <v>107.2</v>
      </c>
      <c r="AQ8" s="58">
        <v>104.8</v>
      </c>
      <c r="AR8" s="58">
        <v>95.8</v>
      </c>
      <c r="AS8" s="58">
        <v>96.6</v>
      </c>
      <c r="AT8" s="58">
        <v>91</v>
      </c>
      <c r="AU8" s="58">
        <v>77.5</v>
      </c>
      <c r="AV8" s="58">
        <v>83.3</v>
      </c>
      <c r="AW8" s="58">
        <v>87.9</v>
      </c>
      <c r="AX8" s="58">
        <v>80.2</v>
      </c>
      <c r="AY8" s="58">
        <v>89.3</v>
      </c>
      <c r="AZ8" s="58">
        <v>84.1</v>
      </c>
      <c r="BA8" s="58">
        <v>86.3</v>
      </c>
      <c r="BB8" s="58">
        <v>86.6</v>
      </c>
      <c r="BC8" s="58">
        <v>86.2</v>
      </c>
      <c r="BD8" s="58">
        <v>86.6</v>
      </c>
      <c r="BE8" s="59">
        <v>88.3</v>
      </c>
      <c r="BF8" s="59">
        <v>75.400000000000006</v>
      </c>
      <c r="BG8" s="59">
        <v>81.2</v>
      </c>
      <c r="BH8" s="59">
        <v>86</v>
      </c>
      <c r="BI8" s="59">
        <v>78.3</v>
      </c>
      <c r="BJ8" s="59">
        <v>86.5</v>
      </c>
      <c r="BK8" s="59">
        <v>81.400000000000006</v>
      </c>
      <c r="BL8" s="59">
        <v>83.7</v>
      </c>
      <c r="BM8" s="59">
        <v>84</v>
      </c>
      <c r="BN8" s="59">
        <v>83.4</v>
      </c>
      <c r="BO8" s="59">
        <v>83.9</v>
      </c>
      <c r="BP8" s="58">
        <v>74.3</v>
      </c>
      <c r="BQ8" s="58">
        <v>58.7</v>
      </c>
      <c r="BR8" s="58">
        <v>63.8</v>
      </c>
      <c r="BS8" s="58">
        <v>65.099999999999994</v>
      </c>
      <c r="BT8" s="58">
        <v>70.099999999999994</v>
      </c>
      <c r="BU8" s="58">
        <v>74.400000000000006</v>
      </c>
      <c r="BV8" s="58">
        <v>66.5</v>
      </c>
      <c r="BW8" s="58">
        <v>66.8</v>
      </c>
      <c r="BX8" s="58">
        <v>66.599999999999994</v>
      </c>
      <c r="BY8" s="58">
        <v>68</v>
      </c>
      <c r="BZ8" s="58">
        <v>68.7</v>
      </c>
      <c r="CA8" s="59">
        <v>49698</v>
      </c>
      <c r="CB8" s="59">
        <v>52528</v>
      </c>
      <c r="CC8" s="59">
        <v>52502</v>
      </c>
      <c r="CD8" s="59">
        <v>60481</v>
      </c>
      <c r="CE8" s="59">
        <v>52855</v>
      </c>
      <c r="CF8" s="59">
        <v>53523</v>
      </c>
      <c r="CG8" s="59">
        <v>57368</v>
      </c>
      <c r="CH8" s="59">
        <v>59838</v>
      </c>
      <c r="CI8" s="59">
        <v>62697</v>
      </c>
      <c r="CJ8" s="59">
        <v>62059</v>
      </c>
      <c r="CK8" s="58">
        <v>62428</v>
      </c>
      <c r="CL8" s="59">
        <v>13567</v>
      </c>
      <c r="CM8" s="59">
        <v>15474</v>
      </c>
      <c r="CN8" s="59">
        <v>14427</v>
      </c>
      <c r="CO8" s="59">
        <v>14689</v>
      </c>
      <c r="CP8" s="59">
        <v>15261</v>
      </c>
      <c r="CQ8" s="59">
        <v>15111</v>
      </c>
      <c r="CR8" s="59">
        <v>15986</v>
      </c>
      <c r="CS8" s="59">
        <v>16421</v>
      </c>
      <c r="CT8" s="59">
        <v>17279</v>
      </c>
      <c r="CU8" s="59">
        <v>17851</v>
      </c>
      <c r="CV8" s="58">
        <v>18236</v>
      </c>
      <c r="CW8" s="59">
        <v>73</v>
      </c>
      <c r="CX8" s="59">
        <v>85.5</v>
      </c>
      <c r="CY8" s="59">
        <v>76.099999999999994</v>
      </c>
      <c r="CZ8" s="59">
        <v>73</v>
      </c>
      <c r="DA8" s="59">
        <v>79</v>
      </c>
      <c r="DB8" s="59">
        <v>56.2</v>
      </c>
      <c r="DC8" s="59">
        <v>60.8</v>
      </c>
      <c r="DD8" s="59">
        <v>57.4</v>
      </c>
      <c r="DE8" s="59">
        <v>55.7</v>
      </c>
      <c r="DF8" s="59">
        <v>57.2</v>
      </c>
      <c r="DG8" s="59">
        <v>56.1</v>
      </c>
      <c r="DH8" s="59">
        <v>16.8</v>
      </c>
      <c r="DI8" s="59">
        <v>17.5</v>
      </c>
      <c r="DJ8" s="59">
        <v>17.2</v>
      </c>
      <c r="DK8" s="59">
        <v>15.9</v>
      </c>
      <c r="DL8" s="59">
        <v>18.3</v>
      </c>
      <c r="DM8" s="59">
        <v>24.2</v>
      </c>
      <c r="DN8" s="59">
        <v>24.1</v>
      </c>
      <c r="DO8" s="59">
        <v>23.9</v>
      </c>
      <c r="DP8" s="59">
        <v>24.4</v>
      </c>
      <c r="DQ8" s="59">
        <v>25.7</v>
      </c>
      <c r="DR8" s="59">
        <v>26.4</v>
      </c>
      <c r="DS8" s="59">
        <v>51.7</v>
      </c>
      <c r="DT8" s="59">
        <v>54.9</v>
      </c>
      <c r="DU8" s="59">
        <v>26</v>
      </c>
      <c r="DV8" s="59">
        <v>3.2</v>
      </c>
      <c r="DW8" s="59">
        <v>0</v>
      </c>
      <c r="DX8" s="59">
        <v>75.099999999999994</v>
      </c>
      <c r="DY8" s="59">
        <v>83.2</v>
      </c>
      <c r="DZ8" s="59">
        <v>84.6</v>
      </c>
      <c r="EA8" s="59">
        <v>67.8</v>
      </c>
      <c r="EB8" s="59">
        <v>61.8</v>
      </c>
      <c r="EC8" s="59">
        <v>54.5</v>
      </c>
      <c r="ED8" s="58">
        <v>69.3</v>
      </c>
      <c r="EE8" s="58">
        <v>68.400000000000006</v>
      </c>
      <c r="EF8" s="58">
        <v>67.3</v>
      </c>
      <c r="EG8" s="58">
        <v>68</v>
      </c>
      <c r="EH8" s="58">
        <v>70.900000000000006</v>
      </c>
      <c r="EI8" s="58">
        <v>52.9</v>
      </c>
      <c r="EJ8" s="58">
        <v>54.3</v>
      </c>
      <c r="EK8" s="58">
        <v>54.9</v>
      </c>
      <c r="EL8" s="58">
        <v>56.1</v>
      </c>
      <c r="EM8" s="58">
        <v>57.5</v>
      </c>
      <c r="EN8" s="58">
        <v>57</v>
      </c>
      <c r="EO8" s="58">
        <v>73</v>
      </c>
      <c r="EP8" s="58">
        <v>66.3</v>
      </c>
      <c r="EQ8" s="58">
        <v>63.1</v>
      </c>
      <c r="ER8" s="58">
        <v>63.8</v>
      </c>
      <c r="ES8" s="58">
        <v>70.2</v>
      </c>
      <c r="ET8" s="58">
        <v>69.400000000000006</v>
      </c>
      <c r="EU8" s="58">
        <v>69.900000000000006</v>
      </c>
      <c r="EV8" s="58">
        <v>68.8</v>
      </c>
      <c r="EW8" s="58">
        <v>69.7</v>
      </c>
      <c r="EX8" s="58">
        <v>70.400000000000006</v>
      </c>
      <c r="EY8" s="58">
        <v>70.400000000000006</v>
      </c>
      <c r="EZ8" s="59">
        <v>29476930</v>
      </c>
      <c r="FA8" s="59">
        <v>30230291</v>
      </c>
      <c r="FB8" s="59">
        <v>31286746</v>
      </c>
      <c r="FC8" s="59">
        <v>31031086</v>
      </c>
      <c r="FD8" s="59">
        <v>30893957</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E15A2FF-6FB6-406E-AA64-855C3970D27F}"/>
</file>

<file path=customXml/itemProps2.xml><?xml version="1.0" encoding="utf-8"?>
<ds:datastoreItem xmlns:ds="http://schemas.openxmlformats.org/officeDocument/2006/customXml" ds:itemID="{B993FD5A-4C61-4924-8A86-C078E0573CE0}"/>
</file>

<file path=customXml/itemProps3.xml><?xml version="1.0" encoding="utf-8"?>
<ds:datastoreItem xmlns:ds="http://schemas.openxmlformats.org/officeDocument/2006/customXml" ds:itemID="{33E45975-184B-43D8-ADF5-90612634A6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2025-02-14T05:14:23Z</dcterms:created>
  <dcterms:modified xsi:type="dcterms:W3CDTF">2025-02-14T05:15:27Z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