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4CF57C46-BFDE-43ED-9315-57AA456C67F9}" xr6:coauthVersionLast="47" xr6:coauthVersionMax="47" xr10:uidLastSave="{5296CE92-36EE-4554-B0BD-BE6829F527B4}"/>
  <workbookProtection workbookAlgorithmName="SHA-512" workbookHashValue="zJ5LKWKbnDBYyn6fRwex3e8Hh+9qtWQo0Pmit37kLyW24ZcDLv0jYfz/w6rjaeKjZuC2LAR633noSqkEa+1RpA==" workbookSaltValue="K6Z+3mWA/RvWC849PtwbJQ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KV80" i="4" s="1"/>
  <c r="FE7" i="5"/>
  <c r="FD7" i="5"/>
  <c r="MO79" i="4" s="1"/>
  <c r="FC7" i="5"/>
  <c r="FB7" i="5"/>
  <c r="LK79" i="4" s="1"/>
  <c r="FA7" i="5"/>
  <c r="KV79" i="4" s="1"/>
  <c r="EZ7" i="5"/>
  <c r="KG79" i="4" s="1"/>
  <c r="EX7" i="5"/>
  <c r="EW7" i="5"/>
  <c r="EV7" i="5"/>
  <c r="EU7" i="5"/>
  <c r="ET7" i="5"/>
  <c r="ES7" i="5"/>
  <c r="ER7" i="5"/>
  <c r="EQ7" i="5"/>
  <c r="EP7" i="5"/>
  <c r="HI79" i="4" s="1"/>
  <c r="EO7" i="5"/>
  <c r="GT79" i="4" s="1"/>
  <c r="EM7" i="5"/>
  <c r="FO80" i="4" s="1"/>
  <c r="EL7" i="5"/>
  <c r="EZ80" i="4" s="1"/>
  <c r="EK7" i="5"/>
  <c r="EJ7" i="5"/>
  <c r="EI7" i="5"/>
  <c r="EH7" i="5"/>
  <c r="EG7" i="5"/>
  <c r="EF7" i="5"/>
  <c r="EK79" i="4" s="1"/>
  <c r="EE7" i="5"/>
  <c r="ED7" i="5"/>
  <c r="DG79" i="4" s="1"/>
  <c r="EB7" i="5"/>
  <c r="EA7" i="5"/>
  <c r="BI80" i="4" s="1"/>
  <c r="DZ7" i="5"/>
  <c r="AT80" i="4" s="1"/>
  <c r="DY7" i="5"/>
  <c r="AE80" i="4" s="1"/>
  <c r="DX7" i="5"/>
  <c r="DW7" i="5"/>
  <c r="BX79" i="4" s="1"/>
  <c r="DV7" i="5"/>
  <c r="DU7" i="5"/>
  <c r="DT7" i="5"/>
  <c r="DS7" i="5"/>
  <c r="P79" i="4" s="1"/>
  <c r="DQ7" i="5"/>
  <c r="DP7" i="5"/>
  <c r="DO7" i="5"/>
  <c r="LJ56" i="4" s="1"/>
  <c r="DN7" i="5"/>
  <c r="KU56" i="4" s="1"/>
  <c r="DM7" i="5"/>
  <c r="KF56" i="4" s="1"/>
  <c r="DL7" i="5"/>
  <c r="MN55" i="4" s="1"/>
  <c r="DK7" i="5"/>
  <c r="DJ7" i="5"/>
  <c r="DI7" i="5"/>
  <c r="DH7" i="5"/>
  <c r="DF7" i="5"/>
  <c r="DE7" i="5"/>
  <c r="DD7" i="5"/>
  <c r="DC7" i="5"/>
  <c r="DB7" i="5"/>
  <c r="GR56" i="4" s="1"/>
  <c r="DA7" i="5"/>
  <c r="IZ55" i="4" s="1"/>
  <c r="CZ7" i="5"/>
  <c r="IK55" i="4" s="1"/>
  <c r="CY7" i="5"/>
  <c r="HV55" i="4" s="1"/>
  <c r="CX7" i="5"/>
  <c r="CW7" i="5"/>
  <c r="CU7" i="5"/>
  <c r="CT7" i="5"/>
  <c r="CS7" i="5"/>
  <c r="CR7" i="5"/>
  <c r="CQ7" i="5"/>
  <c r="CP7" i="5"/>
  <c r="FL55" i="4" s="1"/>
  <c r="CO7" i="5"/>
  <c r="EW55" i="4" s="1"/>
  <c r="CN7" i="5"/>
  <c r="EH55" i="4" s="1"/>
  <c r="CM7" i="5"/>
  <c r="DS55" i="4" s="1"/>
  <c r="CL7" i="5"/>
  <c r="DD55" i="4" s="1"/>
  <c r="CJ7" i="5"/>
  <c r="BX56" i="4" s="1"/>
  <c r="CI7" i="5"/>
  <c r="CH7" i="5"/>
  <c r="CG7" i="5"/>
  <c r="CF7" i="5"/>
  <c r="P56" i="4" s="1"/>
  <c r="CE7" i="5"/>
  <c r="BX55" i="4" s="1"/>
  <c r="CD7" i="5"/>
  <c r="CC7" i="5"/>
  <c r="AT55" i="4" s="1"/>
  <c r="CB7" i="5"/>
  <c r="AE55" i="4" s="1"/>
  <c r="CA7" i="5"/>
  <c r="P55" i="4" s="1"/>
  <c r="BY7" i="5"/>
  <c r="MN34" i="4" s="1"/>
  <c r="BX7" i="5"/>
  <c r="LY34" i="4" s="1"/>
  <c r="BW7" i="5"/>
  <c r="BV7" i="5"/>
  <c r="KU34" i="4" s="1"/>
  <c r="BU7" i="5"/>
  <c r="BT7" i="5"/>
  <c r="BS7" i="5"/>
  <c r="BR7" i="5"/>
  <c r="BQ7" i="5"/>
  <c r="BP7" i="5"/>
  <c r="BN7" i="5"/>
  <c r="IZ34" i="4" s="1"/>
  <c r="BM7" i="5"/>
  <c r="IK34" i="4" s="1"/>
  <c r="BL7" i="5"/>
  <c r="HV34" i="4" s="1"/>
  <c r="BK7" i="5"/>
  <c r="HG34" i="4" s="1"/>
  <c r="BJ7" i="5"/>
  <c r="BI7" i="5"/>
  <c r="BH7" i="5"/>
  <c r="BG7" i="5"/>
  <c r="BF7" i="5"/>
  <c r="BE7" i="5"/>
  <c r="BC7" i="5"/>
  <c r="BB7" i="5"/>
  <c r="EW34" i="4" s="1"/>
  <c r="BA7" i="5"/>
  <c r="EH34" i="4" s="1"/>
  <c r="AZ7" i="5"/>
  <c r="DS34" i="4" s="1"/>
  <c r="AY7" i="5"/>
  <c r="DD34" i="4" s="1"/>
  <c r="AX7" i="5"/>
  <c r="AW7" i="5"/>
  <c r="EW33" i="4" s="1"/>
  <c r="AV7" i="5"/>
  <c r="AU7" i="5"/>
  <c r="AT7" i="5"/>
  <c r="AR7" i="5"/>
  <c r="BX34" i="4" s="1"/>
  <c r="AQ7" i="5"/>
  <c r="AP7" i="5"/>
  <c r="AO7" i="5"/>
  <c r="AE34" i="4" s="1"/>
  <c r="AN7" i="5"/>
  <c r="P34" i="4" s="1"/>
  <c r="AM7" i="5"/>
  <c r="BX33" i="4" s="1"/>
  <c r="AL7" i="5"/>
  <c r="BI33" i="4" s="1"/>
  <c r="AK7" i="5"/>
  <c r="AT33" i="4" s="1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JW12" i="4" s="1"/>
  <c r="AF6" i="5"/>
  <c r="ID12" i="4" s="1"/>
  <c r="AE6" i="5"/>
  <c r="AD6" i="5"/>
  <c r="AC6" i="5"/>
  <c r="AB6" i="5"/>
  <c r="LP8" i="4" s="1"/>
  <c r="AA6" i="5"/>
  <c r="Z6" i="5"/>
  <c r="Y6" i="5"/>
  <c r="FZ12" i="4" s="1"/>
  <c r="X6" i="5"/>
  <c r="EG12" i="4" s="1"/>
  <c r="W6" i="5"/>
  <c r="V6" i="5"/>
  <c r="U6" i="5"/>
  <c r="B12" i="4" s="1"/>
  <c r="T6" i="5"/>
  <c r="FZ10" i="4" s="1"/>
  <c r="S6" i="5"/>
  <c r="EG10" i="4" s="1"/>
  <c r="R6" i="5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I90" i="4"/>
  <c r="E90" i="4"/>
  <c r="MO80" i="4"/>
  <c r="LZ80" i="4"/>
  <c r="LK80" i="4"/>
  <c r="KG80" i="4"/>
  <c r="JB80" i="4"/>
  <c r="IM80" i="4"/>
  <c r="HX80" i="4"/>
  <c r="HI80" i="4"/>
  <c r="GT80" i="4"/>
  <c r="EK80" i="4"/>
  <c r="DV80" i="4"/>
  <c r="DG80" i="4"/>
  <c r="BX80" i="4"/>
  <c r="P80" i="4"/>
  <c r="LZ79" i="4"/>
  <c r="JB79" i="4"/>
  <c r="IM79" i="4"/>
  <c r="HX79" i="4"/>
  <c r="FO79" i="4"/>
  <c r="EZ79" i="4"/>
  <c r="DV79" i="4"/>
  <c r="BI79" i="4"/>
  <c r="AT79" i="4"/>
  <c r="AE79" i="4"/>
  <c r="MN56" i="4"/>
  <c r="LY56" i="4"/>
  <c r="IZ56" i="4"/>
  <c r="IK56" i="4"/>
  <c r="HV56" i="4"/>
  <c r="HG56" i="4"/>
  <c r="FL56" i="4"/>
  <c r="EW56" i="4"/>
  <c r="EH56" i="4"/>
  <c r="DS56" i="4"/>
  <c r="DD56" i="4"/>
  <c r="BI56" i="4"/>
  <c r="AT56" i="4"/>
  <c r="AE56" i="4"/>
  <c r="LY55" i="4"/>
  <c r="LJ55" i="4"/>
  <c r="KU55" i="4"/>
  <c r="KF55" i="4"/>
  <c r="HG55" i="4"/>
  <c r="GR55" i="4"/>
  <c r="BI55" i="4"/>
  <c r="LJ34" i="4"/>
  <c r="KF34" i="4"/>
  <c r="GR34" i="4"/>
  <c r="FL34" i="4"/>
  <c r="BI34" i="4"/>
  <c r="AT34" i="4"/>
  <c r="MN33" i="4"/>
  <c r="LY33" i="4"/>
  <c r="LJ33" i="4"/>
  <c r="KU33" i="4"/>
  <c r="KF33" i="4"/>
  <c r="IZ33" i="4"/>
  <c r="IK33" i="4"/>
  <c r="HV33" i="4"/>
  <c r="HG33" i="4"/>
  <c r="GR33" i="4"/>
  <c r="FL33" i="4"/>
  <c r="EH33" i="4"/>
  <c r="DS33" i="4"/>
  <c r="DD33" i="4"/>
  <c r="AE33" i="4"/>
  <c r="CN12" i="4"/>
  <c r="AU12" i="4"/>
  <c r="LP10" i="4"/>
  <c r="JW10" i="4"/>
  <c r="ID10" i="4"/>
  <c r="CN10" i="4"/>
  <c r="AU10" i="4"/>
  <c r="JW8" i="4"/>
  <c r="ID8" i="4"/>
  <c r="EG8" i="4"/>
  <c r="CN8" i="4"/>
  <c r="AU8" i="4"/>
  <c r="B8" i="4"/>
  <c r="B6" i="4"/>
  <c r="BX78" i="4" l="1"/>
  <c r="BX54" i="4"/>
  <c r="BX32" i="4"/>
  <c r="MO78" i="4"/>
  <c r="MN54" i="4"/>
  <c r="MN32" i="4"/>
  <c r="JB78" i="4"/>
  <c r="IZ54" i="4"/>
  <c r="FO78" i="4"/>
  <c r="FL54" i="4"/>
  <c r="FL32" i="4"/>
  <c r="IZ32" i="4"/>
  <c r="C11" i="5"/>
  <c r="D11" i="5"/>
  <c r="E11" i="5"/>
  <c r="B11" i="5"/>
  <c r="EZ78" i="4" l="1"/>
  <c r="EW54" i="4"/>
  <c r="EW32" i="4"/>
  <c r="BI78" i="4"/>
  <c r="BI54" i="4"/>
  <c r="BI32" i="4"/>
  <c r="LZ78" i="4"/>
  <c r="LY54" i="4"/>
  <c r="LY32" i="4"/>
  <c r="IM78" i="4"/>
  <c r="IK54" i="4"/>
  <c r="IK32" i="4"/>
  <c r="HX78" i="4"/>
  <c r="HV54" i="4"/>
  <c r="HV32" i="4"/>
  <c r="EK78" i="4"/>
  <c r="EH54" i="4"/>
  <c r="EH32" i="4"/>
  <c r="AT78" i="4"/>
  <c r="AT54" i="4"/>
  <c r="AT32" i="4"/>
  <c r="LK78" i="4"/>
  <c r="LJ54" i="4"/>
  <c r="LJ32" i="4"/>
  <c r="KV78" i="4"/>
  <c r="KU54" i="4"/>
  <c r="KU32" i="4"/>
  <c r="HI78" i="4"/>
  <c r="HG54" i="4"/>
  <c r="HG32" i="4"/>
  <c r="DV78" i="4"/>
  <c r="DS54" i="4"/>
  <c r="DS32" i="4"/>
  <c r="AE78" i="4"/>
  <c r="AE54" i="4"/>
  <c r="AE32" i="4"/>
  <c r="DD32" i="4"/>
  <c r="P78" i="4"/>
  <c r="P54" i="4"/>
  <c r="P32" i="4"/>
  <c r="KG78" i="4"/>
  <c r="KF54" i="4"/>
  <c r="KF32" i="4"/>
  <c r="GT78" i="4"/>
  <c r="GR54" i="4"/>
  <c r="GR32" i="4"/>
  <c r="DG78" i="4"/>
  <c r="DD54" i="4"/>
</calcChain>
</file>

<file path=xl/sharedStrings.xml><?xml version="1.0" encoding="utf-8"?>
<sst xmlns="http://schemas.openxmlformats.org/spreadsheetml/2006/main" count="343" uniqueCount="192">
  <si>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</si>
  <si>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</si>
  <si>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</si>
  <si>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</si>
  <si>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</si>
  <si>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</si>
  <si>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</si>
  <si>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</si>
  <si>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</si>
  <si>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</si>
  <si>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</si>
  <si>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</si>
  <si>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</si>
  <si>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</si>
  <si>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</si>
  <si>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</si>
  <si>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</si>
  <si>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</si>
  <si>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</si>
  <si>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</si>
  <si>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</si>
  <si>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</si>
  <si>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</si>
  <si>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</si>
  <si>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</si>
  <si>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</si>
  <si>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</si>
  <si>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</si>
  <si>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</si>
  <si>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</si>
  <si>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</si>
  <si>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</si>
  <si>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</si>
  <si>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</si>
  <si>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</si>
  <si>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</si>
  <si>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</si>
  <si>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</si>
  <si>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</si>
  <si>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</si>
  <si>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</si>
  <si>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</si>
  <si>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</si>
  <si>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</si>
  <si>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</si>
  <si>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</si>
  <si>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</si>
  <si>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</si>
  <si>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</si>
  <si>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</si>
  <si>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</si>
  <si>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</si>
  <si>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</si>
  <si>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</si>
  <si>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</si>
  <si>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</si>
  <si>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</si>
  <si>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</si>
  <si>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</si>
  <si>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</si>
  <si>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</si>
  <si>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</si>
  <si>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</si>
  <si>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</si>
  <si>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</si>
  <si>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</si>
  <si>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</si>
  <si>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</si>
  <si>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</si>
  <si>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</si>
  <si>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</si>
  <si>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</si>
  <si>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</si>
  <si>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</si>
  <si>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</si>
  <si>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</si>
  <si>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</si>
  <si>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</si>
  <si>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</si>
  <si>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</si>
  <si>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</si>
  <si>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</si>
  <si>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</si>
  <si>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</si>
  <si>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</si>
  <si>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</si>
  <si>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</si>
  <si>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</si>
  <si>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</si>
  <si>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</si>
  <si>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</si>
  <si>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</si>
  <si>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</si>
  <si>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</si>
  <si>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</si>
  <si>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</si>
  <si>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</si>
  <si>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</si>
  <si>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</si>
  <si>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</si>
  <si>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</si>
  <si>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</si>
  <si>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</si>
  <si>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</si>
  <si>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</si>
  <si>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</si>
  <si>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</si>
  <si>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</si>
  <si>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</si>
  <si>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</si>
  <si>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</si>
  <si>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</si>
  <si>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</si>
  <si>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</si>
  <si>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</si>
  <si>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</si>
  <si>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</si>
  <si>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</si>
  <si>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</si>
  <si>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</si>
  <si>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</si>
  <si>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</si>
  <si>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</si>
  <si>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</si>
  <si>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</si>
  <si>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</si>
  <si>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</si>
  <si>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</si>
  <si>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</si>
  <si>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</si>
  <si>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</si>
  <si>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</si>
  <si>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</si>
  <si>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</si>
  <si>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</si>
  <si>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</si>
  <si>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</si>
  <si>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</si>
  <si>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</si>
  <si>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</si>
  <si>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</si>
  <si>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</si>
  <si>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</si>
  <si>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</si>
  <si>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</si>
  <si>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</si>
  <si>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</si>
  <si>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</si>
  <si>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</si>
  <si>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</si>
  <si>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</si>
  <si>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</si>
  <si>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</si>
  <si>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</si>
  <si>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</si>
  <si>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</si>
  <si>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</si>
  <si>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</si>
  <si>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</si>
  <si>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</si>
  <si>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</si>
  <si>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</si>
  <si>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</si>
  <si>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</si>
  <si>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</si>
  <si>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</si>
  <si>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</si>
  <si>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</si>
  <si>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</si>
  <si>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</si>
  <si>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沖縄県</t>
  </si>
  <si>
    <t>中部病院</t>
  </si>
  <si>
    <t>条例全部</t>
  </si>
  <si>
    <t>病院事業</t>
  </si>
  <si>
    <t>一般病院</t>
  </si>
  <si>
    <t>500床以上</t>
  </si>
  <si>
    <t>自治体職員</t>
  </si>
  <si>
    <t>直営</t>
  </si>
  <si>
    <t>対象</t>
  </si>
  <si>
    <t>透 I 未 訓 ガ</t>
  </si>
  <si>
    <t>救 臨 が 感 へ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</si>
  <si>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</si>
  <si>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</si>
  <si>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</si>
  <si>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</si>
  <si>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</si>
  <si>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</si>
  <si>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</si>
  <si>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救急医療、高度医療、特殊医療、不採算医療、医療従事者の育成などの役割を担っており、がん診療連携拠点病院、基幹災害拠点病院や地域医療支援病院などに指定されている。
　また、救急救命センターとして、重症及び重篤な救急患者に対応するとともに、総合周産期母子医療センターとして、中北部医療圏のリスクの高い妊婦に対する医療等を提供している。
　人材育成については、ハワイ大学と連携し米国式の卒後臨床研修を実施し、総合医の育成と離島医療人材の確保に努めている。
　このほか１附属診療所を運営し、プライマリ・ケアを中心に地域に必要な医療を提供し、相互に連携して救急医療にも対応している。</t>
    <rPh sb="1" eb="3">
      <t>キュウキュウ</t>
    </rPh>
    <rPh sb="3" eb="5">
      <t>イリョウ</t>
    </rPh>
    <rPh sb="6" eb="8">
      <t>コウド</t>
    </rPh>
    <rPh sb="8" eb="10">
      <t>イリョウ</t>
    </rPh>
    <rPh sb="11" eb="13">
      <t>トクシュ</t>
    </rPh>
    <rPh sb="13" eb="15">
      <t>イリョウ</t>
    </rPh>
    <rPh sb="16" eb="19">
      <t>フサイサン</t>
    </rPh>
    <rPh sb="19" eb="21">
      <t>イリョウ</t>
    </rPh>
    <rPh sb="22" eb="24">
      <t>イリョウ</t>
    </rPh>
    <rPh sb="24" eb="27">
      <t>ジュウジシャ</t>
    </rPh>
    <rPh sb="28" eb="30">
      <t>イクセイ</t>
    </rPh>
    <rPh sb="33" eb="35">
      <t>ヤクワリ</t>
    </rPh>
    <rPh sb="36" eb="37">
      <t>ニナ</t>
    </rPh>
    <rPh sb="53" eb="55">
      <t>キカン</t>
    </rPh>
    <rPh sb="55" eb="61">
      <t>サイガイキョテンビョウイン</t>
    </rPh>
    <rPh sb="62" eb="64">
      <t>チイキ</t>
    </rPh>
    <rPh sb="64" eb="66">
      <t>イリョウ</t>
    </rPh>
    <rPh sb="66" eb="68">
      <t>シエン</t>
    </rPh>
    <rPh sb="68" eb="70">
      <t>ビョウイン</t>
    </rPh>
    <rPh sb="73" eb="75">
      <t>シテイ</t>
    </rPh>
    <rPh sb="86" eb="88">
      <t>キュウキュウ</t>
    </rPh>
    <rPh sb="88" eb="90">
      <t>キュウメイ</t>
    </rPh>
    <rPh sb="98" eb="100">
      <t>ジュウショウ</t>
    </rPh>
    <rPh sb="100" eb="101">
      <t>オヨ</t>
    </rPh>
    <rPh sb="102" eb="104">
      <t>ジュウトク</t>
    </rPh>
    <rPh sb="105" eb="107">
      <t>キュウキュウ</t>
    </rPh>
    <rPh sb="107" eb="109">
      <t>カンジャ</t>
    </rPh>
    <rPh sb="110" eb="112">
      <t>タイオウ</t>
    </rPh>
    <rPh sb="119" eb="121">
      <t>ソウゴウ</t>
    </rPh>
    <rPh sb="121" eb="124">
      <t>シュウサンキ</t>
    </rPh>
    <rPh sb="124" eb="126">
      <t>ボシ</t>
    </rPh>
    <rPh sb="126" eb="128">
      <t>イリョウ</t>
    </rPh>
    <rPh sb="136" eb="139">
      <t>チュウホクブ</t>
    </rPh>
    <rPh sb="139" eb="142">
      <t>イリョウケン</t>
    </rPh>
    <rPh sb="147" eb="148">
      <t>タカ</t>
    </rPh>
    <rPh sb="149" eb="151">
      <t>ニンプ</t>
    </rPh>
    <rPh sb="152" eb="153">
      <t>タイ</t>
    </rPh>
    <rPh sb="155" eb="157">
      <t>イリョウ</t>
    </rPh>
    <rPh sb="157" eb="158">
      <t>トウ</t>
    </rPh>
    <rPh sb="159" eb="161">
      <t>テイキョウ</t>
    </rPh>
    <rPh sb="168" eb="170">
      <t>ジンザイ</t>
    </rPh>
    <rPh sb="170" eb="172">
      <t>イクセイ</t>
    </rPh>
    <rPh sb="181" eb="183">
      <t>ダイガク</t>
    </rPh>
    <rPh sb="184" eb="186">
      <t>レンケイ</t>
    </rPh>
    <rPh sb="187" eb="189">
      <t>ベイコク</t>
    </rPh>
    <rPh sb="189" eb="190">
      <t>シキ</t>
    </rPh>
    <rPh sb="191" eb="193">
      <t>ソツゴ</t>
    </rPh>
    <rPh sb="193" eb="195">
      <t>リンショウ</t>
    </rPh>
    <rPh sb="195" eb="197">
      <t>ケンシュウ</t>
    </rPh>
    <rPh sb="198" eb="200">
      <t>ジッシ</t>
    </rPh>
    <rPh sb="202" eb="204">
      <t>ソウゴウ</t>
    </rPh>
    <rPh sb="206" eb="208">
      <t>イクセイ</t>
    </rPh>
    <rPh sb="209" eb="211">
      <t>リトウ</t>
    </rPh>
    <rPh sb="211" eb="213">
      <t>イリョウ</t>
    </rPh>
    <rPh sb="213" eb="215">
      <t>ジンザイ</t>
    </rPh>
    <rPh sb="216" eb="218">
      <t>カクホ</t>
    </rPh>
    <rPh sb="219" eb="220">
      <t>ツト</t>
    </rPh>
    <rPh sb="232" eb="234">
      <t>フゾク</t>
    </rPh>
    <rPh sb="234" eb="237">
      <t>シンリョウショ</t>
    </rPh>
    <rPh sb="238" eb="240">
      <t>ウンエイ</t>
    </rPh>
    <rPh sb="251" eb="253">
      <t>チュウシン</t>
    </rPh>
    <rPh sb="254" eb="256">
      <t>チイキ</t>
    </rPh>
    <rPh sb="257" eb="259">
      <t>ヒツヨウ</t>
    </rPh>
    <rPh sb="260" eb="262">
      <t>イリョウ</t>
    </rPh>
    <rPh sb="263" eb="265">
      <t>テイキョウ</t>
    </rPh>
    <rPh sb="267" eb="269">
      <t>ソウゴ</t>
    </rPh>
    <rPh sb="270" eb="272">
      <t>レンケイ</t>
    </rPh>
    <rPh sb="274" eb="276">
      <t>キュウキュウ</t>
    </rPh>
    <rPh sb="276" eb="278">
      <t>イリョウ</t>
    </rPh>
    <rPh sb="280" eb="282">
      <t>タイオウ</t>
    </rPh>
    <phoneticPr fontId="5"/>
  </si>
  <si>
    <t>　①有形固定資産減価償却率については、改良工事を行っているが、類似病医院平均値、全国平均値を上回っており、老朽化が進んでいる。
　②器械備品減価償却率については、機器更新等により減少傾向にあり、類似病医院平均値、全国平均値に近づきつつある。
　③１床当たり有形固定資産については、類似病医院平均値、全国平均と比較し、低い水準にある。
　経年による劣化が全体的に進行しており、計画的な対策が必要である。</t>
    <phoneticPr fontId="5"/>
  </si>
  <si>
    <t>■課題
・地域と連携した診療体制の確保
・病院建物の狭隘化、計画的な設備投資
・職員の勤務負担軽減、働き方改革の実現
■今後の対策と方向性
１収益の確保
・質の高い医療提供による診療単価の維持
２費用の縮減
・業務プロセスの見直しによる時間外勤務の縮減
３その他の取組み
・平時からの行政機関や介護施設等との連携
・持続可能な病院経営、教育、離島へき地支援を見据えた積極的な人的資源への投資
・建て替え等に向けた取組の推進</t>
    <rPh sb="1" eb="3">
      <t>カダイ</t>
    </rPh>
    <rPh sb="5" eb="7">
      <t>チイキ</t>
    </rPh>
    <rPh sb="8" eb="10">
      <t>レンケイ</t>
    </rPh>
    <rPh sb="12" eb="14">
      <t>シンリョウ</t>
    </rPh>
    <rPh sb="14" eb="16">
      <t>タイセイ</t>
    </rPh>
    <rPh sb="17" eb="19">
      <t>カクホ</t>
    </rPh>
    <rPh sb="21" eb="23">
      <t>ビョウイン</t>
    </rPh>
    <rPh sb="30" eb="33">
      <t>ケイカクテキ</t>
    </rPh>
    <rPh sb="34" eb="38">
      <t>セツビトウシ</t>
    </rPh>
    <rPh sb="40" eb="42">
      <t>ショクイン</t>
    </rPh>
    <rPh sb="43" eb="45">
      <t>キンム</t>
    </rPh>
    <rPh sb="45" eb="49">
      <t>フタンケイゲン</t>
    </rPh>
    <rPh sb="50" eb="51">
      <t>ハタラ</t>
    </rPh>
    <rPh sb="52" eb="55">
      <t>カタカイカク</t>
    </rPh>
    <rPh sb="56" eb="58">
      <t>ジツゲン</t>
    </rPh>
    <rPh sb="60" eb="62">
      <t>コンゴ</t>
    </rPh>
    <rPh sb="63" eb="65">
      <t>タイサク</t>
    </rPh>
    <rPh sb="66" eb="69">
      <t>ホウコウセイ</t>
    </rPh>
    <rPh sb="71" eb="73">
      <t>シュウエキ</t>
    </rPh>
    <rPh sb="74" eb="76">
      <t>カクホ</t>
    </rPh>
    <rPh sb="78" eb="79">
      <t>シツ</t>
    </rPh>
    <rPh sb="80" eb="81">
      <t>タカ</t>
    </rPh>
    <rPh sb="82" eb="84">
      <t>イリョウ</t>
    </rPh>
    <rPh sb="84" eb="86">
      <t>テイキョウ</t>
    </rPh>
    <rPh sb="89" eb="91">
      <t>シンリョウ</t>
    </rPh>
    <rPh sb="91" eb="93">
      <t>タンカ</t>
    </rPh>
    <rPh sb="94" eb="96">
      <t>イジ</t>
    </rPh>
    <rPh sb="98" eb="100">
      <t>ヒヨウ</t>
    </rPh>
    <rPh sb="101" eb="103">
      <t>シュクゲン</t>
    </rPh>
    <rPh sb="105" eb="107">
      <t>ギョウム</t>
    </rPh>
    <rPh sb="112" eb="114">
      <t>ミナオ</t>
    </rPh>
    <rPh sb="118" eb="121">
      <t>ジカンガイ</t>
    </rPh>
    <rPh sb="121" eb="123">
      <t>キンム</t>
    </rPh>
    <rPh sb="124" eb="126">
      <t>シュクゲン</t>
    </rPh>
    <rPh sb="130" eb="131">
      <t>タ</t>
    </rPh>
    <rPh sb="132" eb="134">
      <t>トリクミ</t>
    </rPh>
    <rPh sb="142" eb="144">
      <t>ギョウセイ</t>
    </rPh>
    <rPh sb="144" eb="146">
      <t>キカン</t>
    </rPh>
    <rPh sb="147" eb="149">
      <t>カイゴ</t>
    </rPh>
    <rPh sb="149" eb="151">
      <t>シセツ</t>
    </rPh>
    <rPh sb="151" eb="152">
      <t>トウ</t>
    </rPh>
    <rPh sb="154" eb="156">
      <t>レンケイ</t>
    </rPh>
    <rPh sb="158" eb="160">
      <t>ジゾク</t>
    </rPh>
    <rPh sb="160" eb="162">
      <t>カノウ</t>
    </rPh>
    <rPh sb="163" eb="165">
      <t>ビョウイン</t>
    </rPh>
    <rPh sb="165" eb="167">
      <t>ケイエイ</t>
    </rPh>
    <rPh sb="168" eb="170">
      <t>キョウイク</t>
    </rPh>
    <rPh sb="171" eb="173">
      <t>リトウ</t>
    </rPh>
    <rPh sb="175" eb="176">
      <t>チ</t>
    </rPh>
    <rPh sb="176" eb="178">
      <t>シエン</t>
    </rPh>
    <rPh sb="179" eb="181">
      <t>ミス</t>
    </rPh>
    <rPh sb="183" eb="186">
      <t>セッキョクテキ</t>
    </rPh>
    <rPh sb="187" eb="191">
      <t>ジンテキシゲン</t>
    </rPh>
    <rPh sb="193" eb="195">
      <t>トウシ</t>
    </rPh>
    <rPh sb="197" eb="198">
      <t>タ</t>
    </rPh>
    <rPh sb="199" eb="200">
      <t>カ</t>
    </rPh>
    <rPh sb="201" eb="202">
      <t>トウ</t>
    </rPh>
    <rPh sb="203" eb="204">
      <t>ム</t>
    </rPh>
    <rPh sb="206" eb="208">
      <t>トリクミ</t>
    </rPh>
    <rPh sb="209" eb="211">
      <t>スイシン</t>
    </rPh>
    <phoneticPr fontId="5"/>
  </si>
  <si>
    <t>　①有形固定資産減価償却率については類似病医院平均値、全国平均値を上回っており、老朽化が進んでいるが、改良工事を行うことにより少し改善している。
　②器械備品減価償却率については、機器更新等により減少傾向にあり、令和５年度に類似病医院平均値、全国平均値を下回った。
　③１床当たり有形固定資産については、類似病医院平均値、全国平均と比較し、低い水準にある。
　経年による劣化が全体的に進行しており、計画的な対策が必要である。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</si>
</sst>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8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5" fillId="0" borderId="0" xfId="0" applyFont="1">
      <alignment vertical="center"/>
    </xf>
    <xf numFmtId="0" fontId="6" fillId="0" borderId="10" xfId="0" applyFont="1" applyBorder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6" borderId="5" xfId="0" applyFont="1" applyFill="1" applyBorder="1" applyAlignment="1">
      <alignment horizontal="left" vertical="center" shrinkToFit="1"/>
    </xf>
    <xf numFmtId="0" fontId="21" fillId="6" borderId="6" xfId="0" applyFont="1" applyFill="1" applyBorder="1" applyAlignment="1">
      <alignment horizontal="left" vertical="center" shrinkToFit="1"/>
    </xf>
    <xf numFmtId="0" fontId="21" fillId="6" borderId="7" xfId="0" applyFont="1" applyFill="1" applyBorder="1" applyAlignment="1">
      <alignment horizontal="left" vertical="center" shrinkToFit="1"/>
    </xf>
    <xf numFmtId="0" fontId="21" fillId="6" borderId="8" xfId="0" applyFont="1" applyFill="1" applyBorder="1" applyAlignment="1">
      <alignment horizontal="left" vertical="center" shrinkToFit="1"/>
    </xf>
    <xf numFmtId="0" fontId="21" fillId="6" borderId="0" xfId="0" applyFont="1" applyFill="1" applyAlignment="1">
      <alignment horizontal="left" vertical="center" shrinkToFit="1"/>
    </xf>
    <xf numFmtId="0" fontId="21" fillId="6" borderId="9" xfId="0" applyFont="1" applyFill="1" applyBorder="1" applyAlignment="1">
      <alignment horizontal="left" vertical="center" shrinkToFit="1"/>
    </xf>
    <xf numFmtId="0" fontId="20" fillId="6" borderId="8" xfId="0" applyFont="1" applyFill="1" applyBorder="1" applyAlignment="1" applyProtection="1">
      <alignment horizontal="left" vertical="top" wrapText="1" shrinkToFit="1"/>
      <protection locked="0"/>
    </xf>
    <xf numFmtId="0" fontId="20" fillId="6" borderId="0" xfId="0" applyFont="1" applyFill="1" applyAlignment="1" applyProtection="1">
      <alignment horizontal="left" vertical="top" wrapText="1" shrinkToFit="1"/>
      <protection locked="0"/>
    </xf>
    <xf numFmtId="0" fontId="20" fillId="6" borderId="9" xfId="0" applyFont="1" applyFill="1" applyBorder="1" applyAlignment="1" applyProtection="1">
      <alignment horizontal="left" vertical="top" wrapText="1" shrinkToFit="1"/>
      <protection locked="0"/>
    </xf>
    <xf numFmtId="0" fontId="20" fillId="6" borderId="10" xfId="0" applyFont="1" applyFill="1" applyBorder="1" applyAlignment="1" applyProtection="1">
      <alignment horizontal="left" vertical="top" wrapText="1" shrinkToFit="1"/>
      <protection locked="0"/>
    </xf>
    <xf numFmtId="0" fontId="20" fillId="6" borderId="1" xfId="0" applyFont="1" applyFill="1" applyBorder="1" applyAlignment="1" applyProtection="1">
      <alignment horizontal="left" vertical="top" wrapText="1" shrinkToFit="1"/>
      <protection locked="0"/>
    </xf>
    <xf numFmtId="0" fontId="20" fillId="6" borderId="11" xfId="0" applyFont="1" applyFill="1" applyBorder="1" applyAlignment="1" applyProtection="1">
      <alignment horizontal="left" vertical="top" wrapText="1" shrinkToFit="1"/>
      <protection locked="0"/>
    </xf>
    <xf numFmtId="0" fontId="19" fillId="6" borderId="0" xfId="0" applyFont="1" applyFill="1" applyAlignment="1">
      <alignment horizontal="left" shrinkToFit="1"/>
    </xf>
    <xf numFmtId="0" fontId="19" fillId="6" borderId="1" xfId="0" applyFont="1" applyFill="1" applyBorder="1" applyAlignment="1">
      <alignment horizontal="left" shrinkToFit="1"/>
    </xf>
    <xf numFmtId="0" fontId="20" fillId="6" borderId="8" xfId="0" applyFont="1" applyFill="1" applyBorder="1" applyAlignment="1" applyProtection="1">
      <alignment horizontal="left" vertical="top" wrapText="1"/>
      <protection locked="0"/>
    </xf>
    <xf numFmtId="0" fontId="20" fillId="6" borderId="0" xfId="0" applyFont="1" applyFill="1" applyAlignment="1" applyProtection="1">
      <alignment horizontal="left" vertical="top" wrapText="1"/>
      <protection locked="0"/>
    </xf>
    <xf numFmtId="0" fontId="20" fillId="6" borderId="9" xfId="0" applyFont="1" applyFill="1" applyBorder="1" applyAlignment="1" applyProtection="1">
      <alignment horizontal="left" vertical="top" wrapText="1"/>
      <protection locked="0"/>
    </xf>
    <xf numFmtId="0" fontId="20" fillId="6" borderId="10" xfId="0" applyFont="1" applyFill="1" applyBorder="1" applyAlignment="1" applyProtection="1">
      <alignment horizontal="left" vertical="top" wrapText="1"/>
      <protection locked="0"/>
    </xf>
    <xf numFmtId="0" fontId="20" fillId="6" borderId="1" xfId="0" applyFont="1" applyFill="1" applyBorder="1" applyAlignment="1" applyProtection="1">
      <alignment horizontal="left" vertical="top" wrapText="1"/>
      <protection locked="0"/>
    </xf>
    <xf numFmtId="0" fontId="20" fillId="6" borderId="11" xfId="0" applyFont="1" applyFill="1" applyBorder="1" applyAlignment="1" applyProtection="1">
      <alignment horizontal="left" vertical="top" wrapText="1"/>
      <protection locked="0"/>
    </xf>
    <xf numFmtId="0" fontId="20" fillId="6" borderId="5" xfId="0" applyFont="1" applyFill="1" applyBorder="1" applyAlignment="1" applyProtection="1">
      <alignment horizontal="left" vertical="top" wrapText="1"/>
      <protection locked="0"/>
    </xf>
    <xf numFmtId="0" fontId="20" fillId="6" borderId="6" xfId="0" applyFont="1" applyFill="1" applyBorder="1" applyAlignment="1" applyProtection="1">
      <alignment horizontal="left" vertical="top" wrapText="1"/>
      <protection locked="0"/>
    </xf>
    <xf numFmtId="0" fontId="20" fillId="6" borderId="7" xfId="0" applyFont="1" applyFill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93.1</c:v>
                </c:pt>
                <c:pt idx="1">
                  <c:v>80</c:v>
                </c:pt>
                <c:pt idx="2">
                  <c:v>75.599999999999994</c:v>
                </c:pt>
                <c:pt idx="3">
                  <c:v>76.099999999999994</c:v>
                </c:pt>
                <c:pt idx="4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6-4504-B10D-87D40C12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79.8</c:v>
                </c:pt>
                <c:pt idx="1">
                  <c:v>70.599999999999994</c:v>
                </c:pt>
                <c:pt idx="2">
                  <c:v>71.400000000000006</c:v>
                </c:pt>
                <c:pt idx="3">
                  <c:v>72.2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6-4504-B10D-87D40C12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92.5</c:v>
                </c:pt>
                <c:pt idx="1">
                  <c:v>83.5</c:v>
                </c:pt>
                <c:pt idx="2">
                  <c:v>82</c:v>
                </c:pt>
                <c:pt idx="3">
                  <c:v>84.1</c:v>
                </c:pt>
                <c:pt idx="4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1-42E0-B7B7-F36932FB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86.5</c:v>
                </c:pt>
                <c:pt idx="2">
                  <c:v>88.6</c:v>
                </c:pt>
                <c:pt idx="3">
                  <c:v>88.6</c:v>
                </c:pt>
                <c:pt idx="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1-42E0-B7B7-F36932FB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95.4</c:v>
                </c:pt>
                <c:pt idx="1">
                  <c:v>84.9</c:v>
                </c:pt>
                <c:pt idx="2">
                  <c:v>83.3</c:v>
                </c:pt>
                <c:pt idx="3">
                  <c:v>85.5</c:v>
                </c:pt>
                <c:pt idx="4">
                  <c:v>82.7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8-4334-834C-18C73B2B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93.7</c:v>
                </c:pt>
                <c:pt idx="1">
                  <c:v>88.7</c:v>
                </c:pt>
                <c:pt idx="2">
                  <c:v>90.6</c:v>
                </c:pt>
                <c:pt idx="3">
                  <c:v>90.6</c:v>
                </c:pt>
                <c:pt idx="4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8-4334-834C-18C73B2B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102.7</c:v>
                </c:pt>
                <c:pt idx="1">
                  <c:v>104</c:v>
                </c:pt>
                <c:pt idx="2">
                  <c:v>104.6</c:v>
                </c:pt>
                <c:pt idx="3">
                  <c:v>104.6</c:v>
                </c:pt>
                <c:pt idx="4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9-4753-8BDC-B100BF6B5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99.2</c:v>
                </c:pt>
                <c:pt idx="1">
                  <c:v>102.9</c:v>
                </c:pt>
                <c:pt idx="2">
                  <c:v>106.1</c:v>
                </c:pt>
                <c:pt idx="3">
                  <c:v>102.9</c:v>
                </c:pt>
                <c:pt idx="4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9-4753-8BDC-B100BF6B5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72.400000000000006</c:v>
                </c:pt>
                <c:pt idx="1">
                  <c:v>73</c:v>
                </c:pt>
                <c:pt idx="2">
                  <c:v>72.900000000000006</c:v>
                </c:pt>
                <c:pt idx="3">
                  <c:v>71.3</c:v>
                </c:pt>
                <c:pt idx="4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1-489E-9DB6-027876D5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54</c:v>
                </c:pt>
                <c:pt idx="2">
                  <c:v>55.4</c:v>
                </c:pt>
                <c:pt idx="3">
                  <c:v>55.5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1-489E-9DB6-027876D5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78.8</c:v>
                </c:pt>
                <c:pt idx="1">
                  <c:v>79.099999999999994</c:v>
                </c:pt>
                <c:pt idx="2">
                  <c:v>77.2</c:v>
                </c:pt>
                <c:pt idx="3">
                  <c:v>72.900000000000006</c:v>
                </c:pt>
                <c:pt idx="4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C-4913-884C-211F7CC47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69.2</c:v>
                </c:pt>
                <c:pt idx="2">
                  <c:v>70.8</c:v>
                </c:pt>
                <c:pt idx="3">
                  <c:v>70.7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C-4913-884C-211F7CC47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39314222</c:v>
                </c:pt>
                <c:pt idx="1">
                  <c:v>39819075</c:v>
                </c:pt>
                <c:pt idx="2">
                  <c:v>40104846</c:v>
                </c:pt>
                <c:pt idx="3">
                  <c:v>39575284</c:v>
                </c:pt>
                <c:pt idx="4">
                  <c:v>39822871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B-43B2-992E-565BEA6F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57155394</c:v>
                </c:pt>
                <c:pt idx="1">
                  <c:v>58042153</c:v>
                </c:pt>
                <c:pt idx="2">
                  <c:v>58985932</c:v>
                </c:pt>
                <c:pt idx="3">
                  <c:v>58800982</c:v>
                </c:pt>
                <c:pt idx="4">
                  <c:v>59984927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3B2-992E-565BEA6F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25.1</c:v>
                </c:pt>
                <c:pt idx="1">
                  <c:v>25.9</c:v>
                </c:pt>
                <c:pt idx="2">
                  <c:v>26.2</c:v>
                </c:pt>
                <c:pt idx="3">
                  <c:v>26.1</c:v>
                </c:pt>
                <c:pt idx="4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1-4936-9623-1F8237111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29.2</c:v>
                </c:pt>
                <c:pt idx="1">
                  <c:v>29</c:v>
                </c:pt>
                <c:pt idx="2">
                  <c:v>29.2</c:v>
                </c:pt>
                <c:pt idx="3">
                  <c:v>29.4</c:v>
                </c:pt>
                <c:pt idx="4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1-4936-9623-1F8237111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58.9</c:v>
                </c:pt>
                <c:pt idx="1">
                  <c:v>68.7</c:v>
                </c:pt>
                <c:pt idx="2">
                  <c:v>68.5</c:v>
                </c:pt>
                <c:pt idx="3">
                  <c:v>66.8</c:v>
                </c:pt>
                <c:pt idx="4">
                  <c:v>67.900000000000006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0-4A33-ACDB-7E85DF62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47.7</c:v>
                </c:pt>
                <c:pt idx="1">
                  <c:v>51.8</c:v>
                </c:pt>
                <c:pt idx="2">
                  <c:v>49.6</c:v>
                </c:pt>
                <c:pt idx="3">
                  <c:v>48.8</c:v>
                </c:pt>
                <c:pt idx="4">
                  <c:v>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0-4A33-ACDB-7E85DF62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18482</c:v>
                </c:pt>
                <c:pt idx="1">
                  <c:v>20349</c:v>
                </c:pt>
                <c:pt idx="2">
                  <c:v>21671</c:v>
                </c:pt>
                <c:pt idx="3">
                  <c:v>21297</c:v>
                </c:pt>
                <c:pt idx="4">
                  <c:v>23885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6-4522-97C6-769E98FEC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20687</c:v>
                </c:pt>
                <c:pt idx="1">
                  <c:v>22637</c:v>
                </c:pt>
                <c:pt idx="2">
                  <c:v>23244</c:v>
                </c:pt>
                <c:pt idx="3">
                  <c:v>23704</c:v>
                </c:pt>
                <c:pt idx="4">
                  <c:v>25007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6-4522-97C6-769E98FEC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63902</c:v>
                </c:pt>
                <c:pt idx="1">
                  <c:v>67717</c:v>
                </c:pt>
                <c:pt idx="2">
                  <c:v>70584</c:v>
                </c:pt>
                <c:pt idx="3">
                  <c:v>73657</c:v>
                </c:pt>
                <c:pt idx="4">
                  <c:v>74122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3-4C10-A1F4-3C12342EE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70630</c:v>
                </c:pt>
                <c:pt idx="1">
                  <c:v>75766</c:v>
                </c:pt>
                <c:pt idx="2">
                  <c:v>79610</c:v>
                </c:pt>
                <c:pt idx="3">
                  <c:v>82275</c:v>
                </c:pt>
                <c:pt idx="4">
                  <c:v>83606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3-4C10-A1F4-3C12342EE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0-42E9-B6AF-4C130696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27</c:v>
                </c:pt>
                <c:pt idx="1">
                  <c:v>34.200000000000003</c:v>
                </c:pt>
                <c:pt idx="2">
                  <c:v>29.2</c:v>
                </c:pt>
                <c:pt idx="3">
                  <c:v>25.3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0-42E9-B6AF-4C130696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DH1" zoomScale="85" zoomScaleNormal="85" zoomScaleSheetLayoutView="70" workbookViewId="0">
      <selection activeCell="KJ36" sqref="KJ36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179687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  <c r="NS2" s="143"/>
      <c r="NT2" s="143"/>
      <c r="NU2" s="143"/>
      <c r="NV2" s="143"/>
      <c r="NW2" s="143"/>
      <c r="NX2" s="143"/>
    </row>
    <row r="3" spans="1:388" ht="9.75" customHeight="1" x14ac:dyDescent="0.2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  <c r="NS3" s="143"/>
      <c r="NT3" s="143"/>
      <c r="NU3" s="143"/>
      <c r="NV3" s="143"/>
      <c r="NW3" s="143"/>
      <c r="NX3" s="143"/>
    </row>
    <row r="4" spans="1:388" ht="9.75" customHeight="1" x14ac:dyDescent="0.2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  <c r="NS4" s="143"/>
      <c r="NT4" s="143"/>
      <c r="NU4" s="143"/>
      <c r="NV4" s="143"/>
      <c r="NW4" s="143"/>
      <c r="NX4" s="143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44" t="str">
        <f>データ!H6</f>
        <v>沖縄県　中部病院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2"/>
      <c r="AU7" s="130" t="s">
        <v>2</v>
      </c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2"/>
      <c r="CN7" s="130" t="s">
        <v>3</v>
      </c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2"/>
      <c r="EG7" s="130" t="s">
        <v>4</v>
      </c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2"/>
      <c r="FZ7" s="130" t="s">
        <v>5</v>
      </c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2"/>
      <c r="ID7" s="130" t="s">
        <v>6</v>
      </c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1"/>
      <c r="JP7" s="131"/>
      <c r="JQ7" s="131"/>
      <c r="JR7" s="131"/>
      <c r="JS7" s="131"/>
      <c r="JT7" s="131"/>
      <c r="JU7" s="131"/>
      <c r="JV7" s="132"/>
      <c r="JW7" s="130" t="s">
        <v>7</v>
      </c>
      <c r="JX7" s="131"/>
      <c r="JY7" s="131"/>
      <c r="JZ7" s="131"/>
      <c r="KA7" s="131"/>
      <c r="KB7" s="131"/>
      <c r="KC7" s="131"/>
      <c r="KD7" s="131"/>
      <c r="KE7" s="131"/>
      <c r="KF7" s="131"/>
      <c r="KG7" s="131"/>
      <c r="KH7" s="131"/>
      <c r="KI7" s="131"/>
      <c r="KJ7" s="131"/>
      <c r="KK7" s="131"/>
      <c r="KL7" s="131"/>
      <c r="KM7" s="131"/>
      <c r="KN7" s="131"/>
      <c r="KO7" s="131"/>
      <c r="KP7" s="131"/>
      <c r="KQ7" s="131"/>
      <c r="KR7" s="131"/>
      <c r="KS7" s="131"/>
      <c r="KT7" s="131"/>
      <c r="KU7" s="131"/>
      <c r="KV7" s="131"/>
      <c r="KW7" s="131"/>
      <c r="KX7" s="131"/>
      <c r="KY7" s="131"/>
      <c r="KZ7" s="131"/>
      <c r="LA7" s="131"/>
      <c r="LB7" s="131"/>
      <c r="LC7" s="131"/>
      <c r="LD7" s="131"/>
      <c r="LE7" s="131"/>
      <c r="LF7" s="131"/>
      <c r="LG7" s="131"/>
      <c r="LH7" s="131"/>
      <c r="LI7" s="131"/>
      <c r="LJ7" s="131"/>
      <c r="LK7" s="131"/>
      <c r="LL7" s="131"/>
      <c r="LM7" s="131"/>
      <c r="LN7" s="131"/>
      <c r="LO7" s="132"/>
      <c r="LP7" s="130" t="s">
        <v>8</v>
      </c>
      <c r="LQ7" s="131"/>
      <c r="LR7" s="131"/>
      <c r="LS7" s="131"/>
      <c r="LT7" s="131"/>
      <c r="LU7" s="131"/>
      <c r="LV7" s="131"/>
      <c r="LW7" s="131"/>
      <c r="LX7" s="131"/>
      <c r="LY7" s="131"/>
      <c r="LZ7" s="131"/>
      <c r="MA7" s="131"/>
      <c r="MB7" s="131"/>
      <c r="MC7" s="131"/>
      <c r="MD7" s="131"/>
      <c r="ME7" s="131"/>
      <c r="MF7" s="131"/>
      <c r="MG7" s="131"/>
      <c r="MH7" s="131"/>
      <c r="MI7" s="131"/>
      <c r="MJ7" s="131"/>
      <c r="MK7" s="131"/>
      <c r="ML7" s="131"/>
      <c r="MM7" s="131"/>
      <c r="MN7" s="131"/>
      <c r="MO7" s="131"/>
      <c r="MP7" s="131"/>
      <c r="MQ7" s="131"/>
      <c r="MR7" s="131"/>
      <c r="MS7" s="131"/>
      <c r="MT7" s="131"/>
      <c r="MU7" s="131"/>
      <c r="MV7" s="131"/>
      <c r="MW7" s="131"/>
      <c r="MX7" s="131"/>
      <c r="MY7" s="131"/>
      <c r="MZ7" s="131"/>
      <c r="NA7" s="131"/>
      <c r="NB7" s="131"/>
      <c r="NC7" s="131"/>
      <c r="ND7" s="131"/>
      <c r="NE7" s="131"/>
      <c r="NF7" s="131"/>
      <c r="NG7" s="131"/>
      <c r="NH7" s="132"/>
      <c r="NI7" s="3"/>
      <c r="NJ7" s="145" t="s">
        <v>9</v>
      </c>
      <c r="NK7" s="146"/>
      <c r="NL7" s="146"/>
      <c r="NM7" s="146"/>
      <c r="NN7" s="146"/>
      <c r="NO7" s="146"/>
      <c r="NP7" s="146"/>
      <c r="NQ7" s="146"/>
      <c r="NR7" s="146"/>
      <c r="NS7" s="146"/>
      <c r="NT7" s="146"/>
      <c r="NU7" s="146"/>
      <c r="NV7" s="146"/>
      <c r="NW7" s="147"/>
      <c r="NX7" s="3"/>
    </row>
    <row r="8" spans="1:388" ht="18.75" customHeight="1" x14ac:dyDescent="0.2">
      <c r="A8" s="2"/>
      <c r="B8" s="125" t="str">
        <f>データ!K6</f>
        <v>条例全部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7"/>
      <c r="AU8" s="125" t="str">
        <f>データ!L6</f>
        <v>病院事業</v>
      </c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7"/>
      <c r="CN8" s="125" t="str">
        <f>データ!M6</f>
        <v>一般病院</v>
      </c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7"/>
      <c r="EG8" s="125" t="str">
        <f>データ!N6</f>
        <v>500床以上</v>
      </c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7"/>
      <c r="FZ8" s="125" t="str">
        <f>データ!O7</f>
        <v>自治体職員</v>
      </c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7"/>
      <c r="ID8" s="108">
        <f>データ!Z6</f>
        <v>555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 t="str">
        <f>データ!AA6</f>
        <v>-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1" t="s">
        <v>10</v>
      </c>
      <c r="NK8" s="142"/>
      <c r="NL8" s="135" t="s">
        <v>11</v>
      </c>
      <c r="NM8" s="135"/>
      <c r="NN8" s="135"/>
      <c r="NO8" s="135"/>
      <c r="NP8" s="135"/>
      <c r="NQ8" s="135"/>
      <c r="NR8" s="135"/>
      <c r="NS8" s="135"/>
      <c r="NT8" s="135"/>
      <c r="NU8" s="135"/>
      <c r="NV8" s="135"/>
      <c r="NW8" s="136"/>
      <c r="NX8" s="3"/>
    </row>
    <row r="9" spans="1:388" ht="18.75" customHeight="1" x14ac:dyDescent="0.2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2"/>
      <c r="AU9" s="130" t="s">
        <v>13</v>
      </c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2"/>
      <c r="CN9" s="130" t="s">
        <v>14</v>
      </c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2"/>
      <c r="EG9" s="130" t="s">
        <v>15</v>
      </c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2"/>
      <c r="FZ9" s="130" t="s">
        <v>16</v>
      </c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2"/>
      <c r="ID9" s="130" t="s">
        <v>17</v>
      </c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  <c r="IW9" s="131"/>
      <c r="IX9" s="131"/>
      <c r="IY9" s="131"/>
      <c r="IZ9" s="131"/>
      <c r="JA9" s="131"/>
      <c r="JB9" s="131"/>
      <c r="JC9" s="131"/>
      <c r="JD9" s="131"/>
      <c r="JE9" s="131"/>
      <c r="JF9" s="131"/>
      <c r="JG9" s="131"/>
      <c r="JH9" s="131"/>
      <c r="JI9" s="131"/>
      <c r="JJ9" s="131"/>
      <c r="JK9" s="131"/>
      <c r="JL9" s="131"/>
      <c r="JM9" s="131"/>
      <c r="JN9" s="131"/>
      <c r="JO9" s="131"/>
      <c r="JP9" s="131"/>
      <c r="JQ9" s="131"/>
      <c r="JR9" s="131"/>
      <c r="JS9" s="131"/>
      <c r="JT9" s="131"/>
      <c r="JU9" s="131"/>
      <c r="JV9" s="132"/>
      <c r="JW9" s="130" t="s">
        <v>18</v>
      </c>
      <c r="JX9" s="131"/>
      <c r="JY9" s="131"/>
      <c r="JZ9" s="131"/>
      <c r="KA9" s="131"/>
      <c r="KB9" s="131"/>
      <c r="KC9" s="131"/>
      <c r="KD9" s="131"/>
      <c r="KE9" s="131"/>
      <c r="KF9" s="131"/>
      <c r="KG9" s="131"/>
      <c r="KH9" s="131"/>
      <c r="KI9" s="131"/>
      <c r="KJ9" s="131"/>
      <c r="KK9" s="131"/>
      <c r="KL9" s="131"/>
      <c r="KM9" s="131"/>
      <c r="KN9" s="131"/>
      <c r="KO9" s="131"/>
      <c r="KP9" s="131"/>
      <c r="KQ9" s="131"/>
      <c r="KR9" s="131"/>
      <c r="KS9" s="131"/>
      <c r="KT9" s="131"/>
      <c r="KU9" s="131"/>
      <c r="KV9" s="131"/>
      <c r="KW9" s="131"/>
      <c r="KX9" s="131"/>
      <c r="KY9" s="131"/>
      <c r="KZ9" s="131"/>
      <c r="LA9" s="131"/>
      <c r="LB9" s="131"/>
      <c r="LC9" s="131"/>
      <c r="LD9" s="131"/>
      <c r="LE9" s="131"/>
      <c r="LF9" s="131"/>
      <c r="LG9" s="131"/>
      <c r="LH9" s="131"/>
      <c r="LI9" s="131"/>
      <c r="LJ9" s="131"/>
      <c r="LK9" s="131"/>
      <c r="LL9" s="131"/>
      <c r="LM9" s="131"/>
      <c r="LN9" s="131"/>
      <c r="LO9" s="132"/>
      <c r="LP9" s="130" t="s">
        <v>19</v>
      </c>
      <c r="LQ9" s="131"/>
      <c r="LR9" s="131"/>
      <c r="LS9" s="131"/>
      <c r="LT9" s="131"/>
      <c r="LU9" s="131"/>
      <c r="LV9" s="131"/>
      <c r="LW9" s="131"/>
      <c r="LX9" s="131"/>
      <c r="LY9" s="131"/>
      <c r="LZ9" s="131"/>
      <c r="MA9" s="131"/>
      <c r="MB9" s="131"/>
      <c r="MC9" s="131"/>
      <c r="MD9" s="131"/>
      <c r="ME9" s="131"/>
      <c r="MF9" s="131"/>
      <c r="MG9" s="131"/>
      <c r="MH9" s="131"/>
      <c r="MI9" s="131"/>
      <c r="MJ9" s="131"/>
      <c r="MK9" s="131"/>
      <c r="ML9" s="131"/>
      <c r="MM9" s="131"/>
      <c r="MN9" s="131"/>
      <c r="MO9" s="131"/>
      <c r="MP9" s="131"/>
      <c r="MQ9" s="131"/>
      <c r="MR9" s="131"/>
      <c r="MS9" s="131"/>
      <c r="MT9" s="131"/>
      <c r="MU9" s="131"/>
      <c r="MV9" s="131"/>
      <c r="MW9" s="131"/>
      <c r="MX9" s="131"/>
      <c r="MY9" s="131"/>
      <c r="MZ9" s="131"/>
      <c r="NA9" s="131"/>
      <c r="NB9" s="131"/>
      <c r="NC9" s="131"/>
      <c r="ND9" s="131"/>
      <c r="NE9" s="131"/>
      <c r="NF9" s="131"/>
      <c r="NG9" s="131"/>
      <c r="NH9" s="132"/>
      <c r="NI9" s="3"/>
      <c r="NJ9" s="137" t="s">
        <v>20</v>
      </c>
      <c r="NK9" s="138"/>
      <c r="NL9" s="139" t="s">
        <v>21</v>
      </c>
      <c r="NM9" s="139"/>
      <c r="NN9" s="139"/>
      <c r="NO9" s="139"/>
      <c r="NP9" s="139"/>
      <c r="NQ9" s="139"/>
      <c r="NR9" s="139"/>
      <c r="NS9" s="139"/>
      <c r="NT9" s="139"/>
      <c r="NU9" s="139"/>
      <c r="NV9" s="139"/>
      <c r="NW9" s="140"/>
      <c r="NX9" s="3"/>
    </row>
    <row r="10" spans="1:388" ht="18.75" customHeight="1" x14ac:dyDescent="0.2">
      <c r="A10" s="2"/>
      <c r="B10" s="125" t="str">
        <f>データ!P6</f>
        <v>直営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7"/>
      <c r="AU10" s="108">
        <f>データ!Q6</f>
        <v>41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5" t="str">
        <f>データ!R6</f>
        <v>対象</v>
      </c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7"/>
      <c r="EG10" s="125" t="str">
        <f>データ!S6</f>
        <v>透 I 未 訓 ガ</v>
      </c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7"/>
      <c r="FZ10" s="125" t="str">
        <f>データ!T6</f>
        <v>救 臨 が 感 へ 災 地</v>
      </c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7"/>
      <c r="ID10" s="108" t="str">
        <f>データ!AC6</f>
        <v>-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>
        <f>データ!AD6</f>
        <v>4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559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3" t="s">
        <v>22</v>
      </c>
      <c r="NK10" s="134"/>
      <c r="NL10" s="128" t="s">
        <v>23</v>
      </c>
      <c r="NM10" s="128"/>
      <c r="NN10" s="128"/>
      <c r="NO10" s="128"/>
      <c r="NP10" s="128"/>
      <c r="NQ10" s="128"/>
      <c r="NR10" s="128"/>
      <c r="NS10" s="128"/>
      <c r="NT10" s="128"/>
      <c r="NU10" s="128"/>
      <c r="NV10" s="128"/>
      <c r="NW10" s="129"/>
      <c r="NX10" s="3"/>
    </row>
    <row r="11" spans="1:388" ht="18.75" customHeight="1" x14ac:dyDescent="0.2">
      <c r="A11" s="2"/>
      <c r="B11" s="130" t="s">
        <v>24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2"/>
      <c r="AU11" s="130" t="s">
        <v>25</v>
      </c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2"/>
      <c r="CN11" s="130" t="s">
        <v>26</v>
      </c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2"/>
      <c r="EG11" s="130" t="s">
        <v>27</v>
      </c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2"/>
      <c r="FZ11" s="130" t="s">
        <v>28</v>
      </c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2"/>
      <c r="ID11" s="130" t="s">
        <v>29</v>
      </c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2"/>
      <c r="JW11" s="130" t="s">
        <v>30</v>
      </c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2"/>
      <c r="LP11" s="130" t="s">
        <v>31</v>
      </c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2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08">
        <f>データ!U6</f>
        <v>1485669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36583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5" t="str">
        <f>データ!W6</f>
        <v>非該当</v>
      </c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7"/>
      <c r="EG12" s="125" t="str">
        <f>データ!X6</f>
        <v>非該当</v>
      </c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7"/>
      <c r="FZ12" s="125" t="str">
        <f>データ!Y6</f>
        <v>７：１</v>
      </c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7"/>
      <c r="ID12" s="108">
        <f>データ!AF6</f>
        <v>484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 t="str">
        <f>データ!AG6</f>
        <v>-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484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5"/>
      <c r="NJ14" s="112" t="s">
        <v>34</v>
      </c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 x14ac:dyDescent="0.2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3" t="s">
        <v>36</v>
      </c>
      <c r="NK16" s="114"/>
      <c r="NL16" s="114"/>
      <c r="NM16" s="114"/>
      <c r="NN16" s="115"/>
      <c r="NO16" s="116" t="s">
        <v>37</v>
      </c>
      <c r="NP16" s="117"/>
      <c r="NQ16" s="117"/>
      <c r="NR16" s="117"/>
      <c r="NS16" s="118"/>
      <c r="NT16" s="116" t="s">
        <v>38</v>
      </c>
      <c r="NU16" s="117"/>
      <c r="NV16" s="117"/>
      <c r="NW16" s="117"/>
      <c r="NX16" s="118"/>
    </row>
    <row r="17" spans="1:393" ht="13.5" customHeight="1" x14ac:dyDescent="0.2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2" t="s">
        <v>39</v>
      </c>
      <c r="NK17" s="123"/>
      <c r="NL17" s="123"/>
      <c r="NM17" s="123"/>
      <c r="NN17" s="124"/>
      <c r="NO17" s="119"/>
      <c r="NP17" s="120"/>
      <c r="NQ17" s="120"/>
      <c r="NR17" s="120"/>
      <c r="NS17" s="121"/>
      <c r="NT17" s="119"/>
      <c r="NU17" s="120"/>
      <c r="NV17" s="120"/>
      <c r="NW17" s="120"/>
      <c r="NX17" s="121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188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R01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R02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R03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R04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R05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R01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R02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R03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R04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R05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R01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R02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R03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R04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R05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R01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R02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R03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R04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R05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102.7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104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104.6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104.6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93.8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95.4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84.9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83.3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85.5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82.7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92.5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83.5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82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84.1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81.400000000000006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93.1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80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75.599999999999994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76.099999999999994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77.599999999999994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99.2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102.9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106.1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102.9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97.4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93.7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88.7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90.6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90.6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91.5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91.6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86.5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88.6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88.6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89.5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79.8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70.599999999999994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71.400000000000006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72.2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74.400000000000006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191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R01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R02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R03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R04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R05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R01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R02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R03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R04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R05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R01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R02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R03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R04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R05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R01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R02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R03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R04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R05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189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63902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67717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70584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73657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74122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18482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20349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21671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21297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23885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58.9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68.7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68.5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66.8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67.900000000000006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25.1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25.9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26.2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26.1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27.5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70630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75766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79610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82275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83606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20687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22637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23244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23704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25007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47.7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51.8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49.6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48.8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48.6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29.2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29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29.2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29.4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30.9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87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88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190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R01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R02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R03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R04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R05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R01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R02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R03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R04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R05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R01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R02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R03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R04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R05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R01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R02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R03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R04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R05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2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0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72.400000000000006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73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72.900000000000006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71.3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65.3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78.8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79.099999999999994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77.2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72.900000000000006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56.1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39314222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39819075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40104846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39575284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39822871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2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27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34.200000000000003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29.2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25.3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21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52.5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55.4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55.5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56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67.900000000000006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69.2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70.8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70.7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70.3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57155394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58042153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58985932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58800982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59984927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2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4uHSq5irCqilRUxSRcQtyE9UOTr5nrqkXk3NwGW36o3kef3TPAWUF3CiOx8Hv+hG6IiucjEtjV7Zn/DsVjPd6w==" saltValue="2MZR9pz/NMO03MTLVb6YSw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8" scale="65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25" customHeight="1" x14ac:dyDescent="0.2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3" t="s">
        <v>111</v>
      </c>
      <c r="AJ4" s="154"/>
      <c r="AK4" s="154"/>
      <c r="AL4" s="154"/>
      <c r="AM4" s="154"/>
      <c r="AN4" s="154"/>
      <c r="AO4" s="154"/>
      <c r="AP4" s="154"/>
      <c r="AQ4" s="154"/>
      <c r="AR4" s="154"/>
      <c r="AS4" s="155"/>
      <c r="AT4" s="152" t="s">
        <v>112</v>
      </c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2" t="s">
        <v>113</v>
      </c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3" t="s">
        <v>114</v>
      </c>
      <c r="BQ4" s="154"/>
      <c r="BR4" s="154"/>
      <c r="BS4" s="154"/>
      <c r="BT4" s="154"/>
      <c r="BU4" s="154"/>
      <c r="BV4" s="154"/>
      <c r="BW4" s="154"/>
      <c r="BX4" s="154"/>
      <c r="BY4" s="154"/>
      <c r="BZ4" s="155"/>
      <c r="CA4" s="151" t="s">
        <v>115</v>
      </c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2" t="s">
        <v>116</v>
      </c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 t="s">
        <v>117</v>
      </c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 t="s">
        <v>118</v>
      </c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2" t="s">
        <v>119</v>
      </c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3" t="s">
        <v>120</v>
      </c>
      <c r="EE4" s="154"/>
      <c r="EF4" s="154"/>
      <c r="EG4" s="154"/>
      <c r="EH4" s="154"/>
      <c r="EI4" s="154"/>
      <c r="EJ4" s="154"/>
      <c r="EK4" s="154"/>
      <c r="EL4" s="154"/>
      <c r="EM4" s="154"/>
      <c r="EN4" s="155"/>
      <c r="EO4" s="151" t="s">
        <v>121</v>
      </c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 t="s">
        <v>122</v>
      </c>
      <c r="FA4" s="151"/>
      <c r="FB4" s="151"/>
      <c r="FC4" s="151"/>
      <c r="FD4" s="151"/>
      <c r="FE4" s="151"/>
      <c r="FF4" s="151"/>
      <c r="FG4" s="151"/>
      <c r="FH4" s="151"/>
      <c r="FI4" s="151"/>
      <c r="FJ4" s="151"/>
    </row>
    <row r="5" spans="1:166" x14ac:dyDescent="0.2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158</v>
      </c>
      <c r="AU5" s="49" t="s">
        <v>159</v>
      </c>
      <c r="AV5" s="49" t="s">
        <v>160</v>
      </c>
      <c r="AW5" s="49" t="s">
        <v>150</v>
      </c>
      <c r="AX5" s="49" t="s">
        <v>151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158</v>
      </c>
      <c r="BF5" s="49" t="s">
        <v>148</v>
      </c>
      <c r="BG5" s="49" t="s">
        <v>160</v>
      </c>
      <c r="BH5" s="49" t="s">
        <v>161</v>
      </c>
      <c r="BI5" s="49" t="s">
        <v>162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147</v>
      </c>
      <c r="BQ5" s="49" t="s">
        <v>148</v>
      </c>
      <c r="BR5" s="49" t="s">
        <v>149</v>
      </c>
      <c r="BS5" s="49" t="s">
        <v>150</v>
      </c>
      <c r="BT5" s="49" t="s">
        <v>163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164</v>
      </c>
      <c r="CB5" s="49" t="s">
        <v>165</v>
      </c>
      <c r="CC5" s="49" t="s">
        <v>149</v>
      </c>
      <c r="CD5" s="49" t="s">
        <v>150</v>
      </c>
      <c r="CE5" s="49" t="s">
        <v>151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158</v>
      </c>
      <c r="CM5" s="49" t="s">
        <v>165</v>
      </c>
      <c r="CN5" s="49" t="s">
        <v>160</v>
      </c>
      <c r="CO5" s="49" t="s">
        <v>161</v>
      </c>
      <c r="CP5" s="49" t="s">
        <v>151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147</v>
      </c>
      <c r="CX5" s="49" t="s">
        <v>159</v>
      </c>
      <c r="CY5" s="49" t="s">
        <v>160</v>
      </c>
      <c r="CZ5" s="49" t="s">
        <v>150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147</v>
      </c>
      <c r="DI5" s="49" t="s">
        <v>148</v>
      </c>
      <c r="DJ5" s="49" t="s">
        <v>160</v>
      </c>
      <c r="DK5" s="49" t="s">
        <v>150</v>
      </c>
      <c r="DL5" s="49" t="s">
        <v>163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158</v>
      </c>
      <c r="DT5" s="49" t="s">
        <v>148</v>
      </c>
      <c r="DU5" s="49" t="s">
        <v>160</v>
      </c>
      <c r="DV5" s="49" t="s">
        <v>161</v>
      </c>
      <c r="DW5" s="49" t="s">
        <v>151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158</v>
      </c>
      <c r="EE5" s="49" t="s">
        <v>159</v>
      </c>
      <c r="EF5" s="49" t="s">
        <v>149</v>
      </c>
      <c r="EG5" s="49" t="s">
        <v>150</v>
      </c>
      <c r="EH5" s="49" t="s">
        <v>151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158</v>
      </c>
      <c r="EP5" s="49" t="s">
        <v>148</v>
      </c>
      <c r="EQ5" s="49" t="s">
        <v>166</v>
      </c>
      <c r="ER5" s="49" t="s">
        <v>150</v>
      </c>
      <c r="ES5" s="49" t="s">
        <v>151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167</v>
      </c>
      <c r="EZ5" s="49" t="s">
        <v>158</v>
      </c>
      <c r="FA5" s="49" t="s">
        <v>148</v>
      </c>
      <c r="FB5" s="49" t="s">
        <v>149</v>
      </c>
      <c r="FC5" s="49" t="s">
        <v>150</v>
      </c>
      <c r="FD5" s="49" t="s">
        <v>151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2">
      <c r="A6" s="35" t="s">
        <v>168</v>
      </c>
      <c r="B6" s="50">
        <f>B8</f>
        <v>2023</v>
      </c>
      <c r="C6" s="50">
        <f t="shared" ref="C6:M6" si="2">C8</f>
        <v>470007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48" t="str">
        <f>IF(H8&lt;&gt;I8,H8,"")&amp;IF(I8&lt;&gt;J8,I8,"")&amp;"　"&amp;J8</f>
        <v>沖縄県　中部病院</v>
      </c>
      <c r="I6" s="149"/>
      <c r="J6" s="150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500床以上</v>
      </c>
      <c r="O6" s="50" t="str">
        <f>O8</f>
        <v>自治体職員</v>
      </c>
      <c r="P6" s="50" t="str">
        <f>P8</f>
        <v>直営</v>
      </c>
      <c r="Q6" s="51">
        <f t="shared" ref="Q6:AH6" si="3">Q8</f>
        <v>41</v>
      </c>
      <c r="R6" s="50" t="str">
        <f t="shared" si="3"/>
        <v>対象</v>
      </c>
      <c r="S6" s="50" t="str">
        <f t="shared" si="3"/>
        <v>透 I 未 訓 ガ</v>
      </c>
      <c r="T6" s="50" t="str">
        <f t="shared" si="3"/>
        <v>救 臨 が 感 へ 災 地</v>
      </c>
      <c r="U6" s="51">
        <f>U8</f>
        <v>1485669</v>
      </c>
      <c r="V6" s="51">
        <f>V8</f>
        <v>36583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555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>
        <f t="shared" si="3"/>
        <v>4</v>
      </c>
      <c r="AE6" s="51">
        <f t="shared" si="3"/>
        <v>559</v>
      </c>
      <c r="AF6" s="51">
        <f t="shared" si="3"/>
        <v>484</v>
      </c>
      <c r="AG6" s="51" t="str">
        <f t="shared" si="3"/>
        <v>-</v>
      </c>
      <c r="AH6" s="51">
        <f t="shared" si="3"/>
        <v>484</v>
      </c>
      <c r="AI6" s="52">
        <f>IF(AI8="-",NA(),AI8)</f>
        <v>102.7</v>
      </c>
      <c r="AJ6" s="52">
        <f t="shared" ref="AJ6:AR6" si="5">IF(AJ8="-",NA(),AJ8)</f>
        <v>104</v>
      </c>
      <c r="AK6" s="52">
        <f t="shared" si="5"/>
        <v>104.6</v>
      </c>
      <c r="AL6" s="52">
        <f t="shared" si="5"/>
        <v>104.6</v>
      </c>
      <c r="AM6" s="52">
        <f t="shared" si="5"/>
        <v>93.8</v>
      </c>
      <c r="AN6" s="52">
        <f t="shared" si="5"/>
        <v>99.2</v>
      </c>
      <c r="AO6" s="52">
        <f t="shared" si="5"/>
        <v>102.9</v>
      </c>
      <c r="AP6" s="52">
        <f t="shared" si="5"/>
        <v>106.1</v>
      </c>
      <c r="AQ6" s="52">
        <f t="shared" si="5"/>
        <v>102.9</v>
      </c>
      <c r="AR6" s="52">
        <f t="shared" si="5"/>
        <v>97.4</v>
      </c>
      <c r="AS6" s="52" t="str">
        <f>IF(AS8="-","【-】","【"&amp;SUBSTITUTE(TEXT(AS8,"#,##0.0"),"-","△")&amp;"】")</f>
        <v>【96.6】</v>
      </c>
      <c r="AT6" s="52">
        <f>IF(AT8="-",NA(),AT8)</f>
        <v>95.4</v>
      </c>
      <c r="AU6" s="52">
        <f t="shared" ref="AU6:BC6" si="6">IF(AU8="-",NA(),AU8)</f>
        <v>84.9</v>
      </c>
      <c r="AV6" s="52">
        <f t="shared" si="6"/>
        <v>83.3</v>
      </c>
      <c r="AW6" s="52">
        <f t="shared" si="6"/>
        <v>85.5</v>
      </c>
      <c r="AX6" s="52">
        <f t="shared" si="6"/>
        <v>82.7</v>
      </c>
      <c r="AY6" s="52">
        <f t="shared" si="6"/>
        <v>93.7</v>
      </c>
      <c r="AZ6" s="52">
        <f t="shared" si="6"/>
        <v>88.7</v>
      </c>
      <c r="BA6" s="52">
        <f t="shared" si="6"/>
        <v>90.6</v>
      </c>
      <c r="BB6" s="52">
        <f t="shared" si="6"/>
        <v>90.6</v>
      </c>
      <c r="BC6" s="52">
        <f t="shared" si="6"/>
        <v>91.5</v>
      </c>
      <c r="BD6" s="52" t="str">
        <f>IF(BD8="-","【-】","【"&amp;SUBSTITUTE(TEXT(BD8,"#,##0.0"),"-","△")&amp;"】")</f>
        <v>【86.6】</v>
      </c>
      <c r="BE6" s="52">
        <f>IF(BE8="-",NA(),BE8)</f>
        <v>92.5</v>
      </c>
      <c r="BF6" s="52">
        <f t="shared" ref="BF6:BN6" si="7">IF(BF8="-",NA(),BF8)</f>
        <v>83.5</v>
      </c>
      <c r="BG6" s="52">
        <f t="shared" si="7"/>
        <v>82</v>
      </c>
      <c r="BH6" s="52">
        <f t="shared" si="7"/>
        <v>84.1</v>
      </c>
      <c r="BI6" s="52">
        <f t="shared" si="7"/>
        <v>81.400000000000006</v>
      </c>
      <c r="BJ6" s="52">
        <f t="shared" si="7"/>
        <v>91.6</v>
      </c>
      <c r="BK6" s="52">
        <f t="shared" si="7"/>
        <v>86.5</v>
      </c>
      <c r="BL6" s="52">
        <f t="shared" si="7"/>
        <v>88.6</v>
      </c>
      <c r="BM6" s="52">
        <f t="shared" si="7"/>
        <v>88.6</v>
      </c>
      <c r="BN6" s="52">
        <f t="shared" si="7"/>
        <v>89.5</v>
      </c>
      <c r="BO6" s="52" t="str">
        <f>IF(BO8="-","【-】","【"&amp;SUBSTITUTE(TEXT(BO8,"#,##0.0"),"-","△")&amp;"】")</f>
        <v>【83.9】</v>
      </c>
      <c r="BP6" s="52">
        <f>IF(BP8="-",NA(),BP8)</f>
        <v>93.1</v>
      </c>
      <c r="BQ6" s="52">
        <f t="shared" ref="BQ6:BY6" si="8">IF(BQ8="-",NA(),BQ8)</f>
        <v>80</v>
      </c>
      <c r="BR6" s="52">
        <f t="shared" si="8"/>
        <v>75.599999999999994</v>
      </c>
      <c r="BS6" s="52">
        <f t="shared" si="8"/>
        <v>76.099999999999994</v>
      </c>
      <c r="BT6" s="52">
        <f t="shared" si="8"/>
        <v>77.599999999999994</v>
      </c>
      <c r="BU6" s="52">
        <f t="shared" si="8"/>
        <v>79.8</v>
      </c>
      <c r="BV6" s="52">
        <f t="shared" si="8"/>
        <v>70.599999999999994</v>
      </c>
      <c r="BW6" s="52">
        <f t="shared" si="8"/>
        <v>71.400000000000006</v>
      </c>
      <c r="BX6" s="52">
        <f t="shared" si="8"/>
        <v>72.2</v>
      </c>
      <c r="BY6" s="52">
        <f t="shared" si="8"/>
        <v>74.400000000000006</v>
      </c>
      <c r="BZ6" s="52" t="str">
        <f>IF(BZ8="-","【-】","【"&amp;SUBSTITUTE(TEXT(BZ8,"#,##0.0"),"-","△")&amp;"】")</f>
        <v>【68.7】</v>
      </c>
      <c r="CA6" s="53">
        <f>IF(CA8="-",NA(),CA8)</f>
        <v>63902</v>
      </c>
      <c r="CB6" s="53">
        <f t="shared" ref="CB6:CJ6" si="9">IF(CB8="-",NA(),CB8)</f>
        <v>67717</v>
      </c>
      <c r="CC6" s="53">
        <f t="shared" si="9"/>
        <v>70584</v>
      </c>
      <c r="CD6" s="53">
        <f t="shared" si="9"/>
        <v>73657</v>
      </c>
      <c r="CE6" s="53">
        <f t="shared" si="9"/>
        <v>74122</v>
      </c>
      <c r="CF6" s="53">
        <f t="shared" si="9"/>
        <v>70630</v>
      </c>
      <c r="CG6" s="53">
        <f t="shared" si="9"/>
        <v>75766</v>
      </c>
      <c r="CH6" s="53">
        <f t="shared" si="9"/>
        <v>79610</v>
      </c>
      <c r="CI6" s="53">
        <f t="shared" si="9"/>
        <v>82275</v>
      </c>
      <c r="CJ6" s="53">
        <f t="shared" si="9"/>
        <v>83606</v>
      </c>
      <c r="CK6" s="52" t="str">
        <f>IF(CK8="-","【-】","【"&amp;SUBSTITUTE(TEXT(CK8,"#,##0"),"-","△")&amp;"】")</f>
        <v>【62,428】</v>
      </c>
      <c r="CL6" s="53">
        <f>IF(CL8="-",NA(),CL8)</f>
        <v>18482</v>
      </c>
      <c r="CM6" s="53">
        <f t="shared" ref="CM6:CU6" si="10">IF(CM8="-",NA(),CM8)</f>
        <v>20349</v>
      </c>
      <c r="CN6" s="53">
        <f t="shared" si="10"/>
        <v>21671</v>
      </c>
      <c r="CO6" s="53">
        <f t="shared" si="10"/>
        <v>21297</v>
      </c>
      <c r="CP6" s="53">
        <f t="shared" si="10"/>
        <v>23885</v>
      </c>
      <c r="CQ6" s="53">
        <f t="shared" si="10"/>
        <v>20687</v>
      </c>
      <c r="CR6" s="53">
        <f t="shared" si="10"/>
        <v>22637</v>
      </c>
      <c r="CS6" s="53">
        <f t="shared" si="10"/>
        <v>23244</v>
      </c>
      <c r="CT6" s="53">
        <f t="shared" si="10"/>
        <v>23704</v>
      </c>
      <c r="CU6" s="53">
        <f t="shared" si="10"/>
        <v>25007</v>
      </c>
      <c r="CV6" s="52" t="str">
        <f>IF(CV8="-","【-】","【"&amp;SUBSTITUTE(TEXT(CV8,"#,##0"),"-","△")&amp;"】")</f>
        <v>【18,236】</v>
      </c>
      <c r="CW6" s="52">
        <f>IF(CW8="-",NA(),CW8)</f>
        <v>58.9</v>
      </c>
      <c r="CX6" s="52">
        <f t="shared" ref="CX6:DF6" si="11">IF(CX8="-",NA(),CX8)</f>
        <v>68.7</v>
      </c>
      <c r="CY6" s="52">
        <f t="shared" si="11"/>
        <v>68.5</v>
      </c>
      <c r="CZ6" s="52">
        <f t="shared" si="11"/>
        <v>66.8</v>
      </c>
      <c r="DA6" s="52">
        <f t="shared" si="11"/>
        <v>67.900000000000006</v>
      </c>
      <c r="DB6" s="52">
        <f t="shared" si="11"/>
        <v>47.7</v>
      </c>
      <c r="DC6" s="52">
        <f t="shared" si="11"/>
        <v>51.8</v>
      </c>
      <c r="DD6" s="52">
        <f t="shared" si="11"/>
        <v>49.6</v>
      </c>
      <c r="DE6" s="52">
        <f t="shared" si="11"/>
        <v>48.8</v>
      </c>
      <c r="DF6" s="52">
        <f t="shared" si="11"/>
        <v>48.6</v>
      </c>
      <c r="DG6" s="52" t="str">
        <f>IF(DG8="-","【-】","【"&amp;SUBSTITUTE(TEXT(DG8,"#,##0.0"),"-","△")&amp;"】")</f>
        <v>【56.1】</v>
      </c>
      <c r="DH6" s="52">
        <f>IF(DH8="-",NA(),DH8)</f>
        <v>25.1</v>
      </c>
      <c r="DI6" s="52">
        <f t="shared" ref="DI6:DQ6" si="12">IF(DI8="-",NA(),DI8)</f>
        <v>25.9</v>
      </c>
      <c r="DJ6" s="52">
        <f t="shared" si="12"/>
        <v>26.2</v>
      </c>
      <c r="DK6" s="52">
        <f t="shared" si="12"/>
        <v>26.1</v>
      </c>
      <c r="DL6" s="52">
        <f t="shared" si="12"/>
        <v>27.5</v>
      </c>
      <c r="DM6" s="52">
        <f t="shared" si="12"/>
        <v>29.2</v>
      </c>
      <c r="DN6" s="52">
        <f t="shared" si="12"/>
        <v>29</v>
      </c>
      <c r="DO6" s="52">
        <f t="shared" si="12"/>
        <v>29.2</v>
      </c>
      <c r="DP6" s="52">
        <f t="shared" si="12"/>
        <v>29.4</v>
      </c>
      <c r="DQ6" s="52">
        <f t="shared" si="12"/>
        <v>30.9</v>
      </c>
      <c r="DR6" s="52" t="str">
        <f>IF(DR8="-","【-】","【"&amp;SUBSTITUTE(TEXT(DR8,"#,##0.0"),"-","△")&amp;"】")</f>
        <v>【26.4】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27</v>
      </c>
      <c r="DY6" s="52">
        <f t="shared" si="13"/>
        <v>34.200000000000003</v>
      </c>
      <c r="DZ6" s="52">
        <f t="shared" si="13"/>
        <v>29.2</v>
      </c>
      <c r="EA6" s="52">
        <f t="shared" si="13"/>
        <v>25.3</v>
      </c>
      <c r="EB6" s="52">
        <f t="shared" si="13"/>
        <v>21</v>
      </c>
      <c r="EC6" s="52" t="str">
        <f>IF(EC8="-","【-】","【"&amp;SUBSTITUTE(TEXT(EC8,"#,##0.0"),"-","△")&amp;"】")</f>
        <v>【54.5】</v>
      </c>
      <c r="ED6" s="52">
        <f>IF(ED8="-",NA(),ED8)</f>
        <v>72.400000000000006</v>
      </c>
      <c r="EE6" s="52">
        <f t="shared" ref="EE6:EM6" si="14">IF(EE8="-",NA(),EE8)</f>
        <v>73</v>
      </c>
      <c r="EF6" s="52">
        <f t="shared" si="14"/>
        <v>72.900000000000006</v>
      </c>
      <c r="EG6" s="52">
        <f t="shared" si="14"/>
        <v>71.3</v>
      </c>
      <c r="EH6" s="52">
        <f t="shared" si="14"/>
        <v>65.3</v>
      </c>
      <c r="EI6" s="52">
        <f t="shared" si="14"/>
        <v>52.5</v>
      </c>
      <c r="EJ6" s="52">
        <f t="shared" si="14"/>
        <v>54</v>
      </c>
      <c r="EK6" s="52">
        <f t="shared" si="14"/>
        <v>55.4</v>
      </c>
      <c r="EL6" s="52">
        <f t="shared" si="14"/>
        <v>55.5</v>
      </c>
      <c r="EM6" s="52">
        <f t="shared" si="14"/>
        <v>56</v>
      </c>
      <c r="EN6" s="52" t="str">
        <f>IF(EN8="-","【-】","【"&amp;SUBSTITUTE(TEXT(EN8,"#,##0.0"),"-","△")&amp;"】")</f>
        <v>【57.0】</v>
      </c>
      <c r="EO6" s="52">
        <f>IF(EO8="-",NA(),EO8)</f>
        <v>78.8</v>
      </c>
      <c r="EP6" s="52">
        <f t="shared" ref="EP6:EX6" si="15">IF(EP8="-",NA(),EP8)</f>
        <v>79.099999999999994</v>
      </c>
      <c r="EQ6" s="52">
        <f t="shared" si="15"/>
        <v>77.2</v>
      </c>
      <c r="ER6" s="52">
        <f t="shared" si="15"/>
        <v>72.900000000000006</v>
      </c>
      <c r="ES6" s="52">
        <f t="shared" si="15"/>
        <v>56.1</v>
      </c>
      <c r="ET6" s="52">
        <f t="shared" si="15"/>
        <v>67.900000000000006</v>
      </c>
      <c r="EU6" s="52">
        <f t="shared" si="15"/>
        <v>69.2</v>
      </c>
      <c r="EV6" s="52">
        <f t="shared" si="15"/>
        <v>70.8</v>
      </c>
      <c r="EW6" s="52">
        <f t="shared" si="15"/>
        <v>70.7</v>
      </c>
      <c r="EX6" s="52">
        <f t="shared" si="15"/>
        <v>70.3</v>
      </c>
      <c r="EY6" s="52" t="str">
        <f>IF(EY8="-","【-】","【"&amp;SUBSTITUTE(TEXT(EY8,"#,##0.0"),"-","△")&amp;"】")</f>
        <v>【70.4】</v>
      </c>
      <c r="EZ6" s="53">
        <f>IF(EZ8="-",NA(),EZ8)</f>
        <v>39314222</v>
      </c>
      <c r="FA6" s="53">
        <f t="shared" ref="FA6:FI6" si="16">IF(FA8="-",NA(),FA8)</f>
        <v>39819075</v>
      </c>
      <c r="FB6" s="53">
        <f t="shared" si="16"/>
        <v>40104846</v>
      </c>
      <c r="FC6" s="53">
        <f t="shared" si="16"/>
        <v>39575284</v>
      </c>
      <c r="FD6" s="53">
        <f t="shared" si="16"/>
        <v>39822871</v>
      </c>
      <c r="FE6" s="53">
        <f t="shared" si="16"/>
        <v>57155394</v>
      </c>
      <c r="FF6" s="53">
        <f t="shared" si="16"/>
        <v>58042153</v>
      </c>
      <c r="FG6" s="53">
        <f t="shared" si="16"/>
        <v>58985932</v>
      </c>
      <c r="FH6" s="53">
        <f t="shared" si="16"/>
        <v>58800982</v>
      </c>
      <c r="FI6" s="53">
        <f t="shared" si="16"/>
        <v>59984927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169</v>
      </c>
      <c r="B7" s="50">
        <f t="shared" ref="B7:AH7" si="17">B8</f>
        <v>2023</v>
      </c>
      <c r="C7" s="50">
        <f t="shared" si="17"/>
        <v>470007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500床以上</v>
      </c>
      <c r="O7" s="50" t="str">
        <f>O8</f>
        <v>自治体職員</v>
      </c>
      <c r="P7" s="50" t="str">
        <f>P8</f>
        <v>直営</v>
      </c>
      <c r="Q7" s="51">
        <f t="shared" si="17"/>
        <v>41</v>
      </c>
      <c r="R7" s="50" t="str">
        <f t="shared" si="17"/>
        <v>対象</v>
      </c>
      <c r="S7" s="50" t="str">
        <f t="shared" si="17"/>
        <v>透 I 未 訓 ガ</v>
      </c>
      <c r="T7" s="50" t="str">
        <f t="shared" si="17"/>
        <v>救 臨 が 感 へ 災 地</v>
      </c>
      <c r="U7" s="51">
        <f>U8</f>
        <v>1485669</v>
      </c>
      <c r="V7" s="51">
        <f>V8</f>
        <v>36583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555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>
        <f t="shared" si="17"/>
        <v>4</v>
      </c>
      <c r="AE7" s="51">
        <f t="shared" si="17"/>
        <v>559</v>
      </c>
      <c r="AF7" s="51">
        <f t="shared" si="17"/>
        <v>484</v>
      </c>
      <c r="AG7" s="51" t="str">
        <f t="shared" si="17"/>
        <v>-</v>
      </c>
      <c r="AH7" s="51">
        <f t="shared" si="17"/>
        <v>484</v>
      </c>
      <c r="AI7" s="52">
        <f>AI8</f>
        <v>102.7</v>
      </c>
      <c r="AJ7" s="52">
        <f t="shared" ref="AJ7:AR7" si="18">AJ8</f>
        <v>104</v>
      </c>
      <c r="AK7" s="52">
        <f t="shared" si="18"/>
        <v>104.6</v>
      </c>
      <c r="AL7" s="52">
        <f t="shared" si="18"/>
        <v>104.6</v>
      </c>
      <c r="AM7" s="52">
        <f t="shared" si="18"/>
        <v>93.8</v>
      </c>
      <c r="AN7" s="52">
        <f t="shared" si="18"/>
        <v>99.2</v>
      </c>
      <c r="AO7" s="52">
        <f t="shared" si="18"/>
        <v>102.9</v>
      </c>
      <c r="AP7" s="52">
        <f t="shared" si="18"/>
        <v>106.1</v>
      </c>
      <c r="AQ7" s="52">
        <f t="shared" si="18"/>
        <v>102.9</v>
      </c>
      <c r="AR7" s="52">
        <f t="shared" si="18"/>
        <v>97.4</v>
      </c>
      <c r="AS7" s="52"/>
      <c r="AT7" s="52">
        <f>AT8</f>
        <v>95.4</v>
      </c>
      <c r="AU7" s="52">
        <f t="shared" ref="AU7:BC7" si="19">AU8</f>
        <v>84.9</v>
      </c>
      <c r="AV7" s="52">
        <f t="shared" si="19"/>
        <v>83.3</v>
      </c>
      <c r="AW7" s="52">
        <f t="shared" si="19"/>
        <v>85.5</v>
      </c>
      <c r="AX7" s="52">
        <f t="shared" si="19"/>
        <v>82.7</v>
      </c>
      <c r="AY7" s="52">
        <f t="shared" si="19"/>
        <v>93.7</v>
      </c>
      <c r="AZ7" s="52">
        <f t="shared" si="19"/>
        <v>88.7</v>
      </c>
      <c r="BA7" s="52">
        <f t="shared" si="19"/>
        <v>90.6</v>
      </c>
      <c r="BB7" s="52">
        <f t="shared" si="19"/>
        <v>90.6</v>
      </c>
      <c r="BC7" s="52">
        <f t="shared" si="19"/>
        <v>91.5</v>
      </c>
      <c r="BD7" s="52"/>
      <c r="BE7" s="52">
        <f>BE8</f>
        <v>92.5</v>
      </c>
      <c r="BF7" s="52">
        <f t="shared" ref="BF7:BN7" si="20">BF8</f>
        <v>83.5</v>
      </c>
      <c r="BG7" s="52">
        <f t="shared" si="20"/>
        <v>82</v>
      </c>
      <c r="BH7" s="52">
        <f t="shared" si="20"/>
        <v>84.1</v>
      </c>
      <c r="BI7" s="52">
        <f t="shared" si="20"/>
        <v>81.400000000000006</v>
      </c>
      <c r="BJ7" s="52">
        <f t="shared" si="20"/>
        <v>91.6</v>
      </c>
      <c r="BK7" s="52">
        <f t="shared" si="20"/>
        <v>86.5</v>
      </c>
      <c r="BL7" s="52">
        <f t="shared" si="20"/>
        <v>88.6</v>
      </c>
      <c r="BM7" s="52">
        <f t="shared" si="20"/>
        <v>88.6</v>
      </c>
      <c r="BN7" s="52">
        <f t="shared" si="20"/>
        <v>89.5</v>
      </c>
      <c r="BO7" s="52"/>
      <c r="BP7" s="52">
        <f>BP8</f>
        <v>93.1</v>
      </c>
      <c r="BQ7" s="52">
        <f t="shared" ref="BQ7:BY7" si="21">BQ8</f>
        <v>80</v>
      </c>
      <c r="BR7" s="52">
        <f t="shared" si="21"/>
        <v>75.599999999999994</v>
      </c>
      <c r="BS7" s="52">
        <f t="shared" si="21"/>
        <v>76.099999999999994</v>
      </c>
      <c r="BT7" s="52">
        <f t="shared" si="21"/>
        <v>77.599999999999994</v>
      </c>
      <c r="BU7" s="52">
        <f t="shared" si="21"/>
        <v>79.8</v>
      </c>
      <c r="BV7" s="52">
        <f t="shared" si="21"/>
        <v>70.599999999999994</v>
      </c>
      <c r="BW7" s="52">
        <f t="shared" si="21"/>
        <v>71.400000000000006</v>
      </c>
      <c r="BX7" s="52">
        <f t="shared" si="21"/>
        <v>72.2</v>
      </c>
      <c r="BY7" s="52">
        <f t="shared" si="21"/>
        <v>74.400000000000006</v>
      </c>
      <c r="BZ7" s="52"/>
      <c r="CA7" s="53">
        <f>CA8</f>
        <v>63902</v>
      </c>
      <c r="CB7" s="53">
        <f t="shared" ref="CB7:CJ7" si="22">CB8</f>
        <v>67717</v>
      </c>
      <c r="CC7" s="53">
        <f t="shared" si="22"/>
        <v>70584</v>
      </c>
      <c r="CD7" s="53">
        <f t="shared" si="22"/>
        <v>73657</v>
      </c>
      <c r="CE7" s="53">
        <f t="shared" si="22"/>
        <v>74122</v>
      </c>
      <c r="CF7" s="53">
        <f t="shared" si="22"/>
        <v>70630</v>
      </c>
      <c r="CG7" s="53">
        <f t="shared" si="22"/>
        <v>75766</v>
      </c>
      <c r="CH7" s="53">
        <f t="shared" si="22"/>
        <v>79610</v>
      </c>
      <c r="CI7" s="53">
        <f t="shared" si="22"/>
        <v>82275</v>
      </c>
      <c r="CJ7" s="53">
        <f t="shared" si="22"/>
        <v>83606</v>
      </c>
      <c r="CK7" s="52"/>
      <c r="CL7" s="53">
        <f>CL8</f>
        <v>18482</v>
      </c>
      <c r="CM7" s="53">
        <f t="shared" ref="CM7:CU7" si="23">CM8</f>
        <v>20349</v>
      </c>
      <c r="CN7" s="53">
        <f t="shared" si="23"/>
        <v>21671</v>
      </c>
      <c r="CO7" s="53">
        <f t="shared" si="23"/>
        <v>21297</v>
      </c>
      <c r="CP7" s="53">
        <f t="shared" si="23"/>
        <v>23885</v>
      </c>
      <c r="CQ7" s="53">
        <f t="shared" si="23"/>
        <v>20687</v>
      </c>
      <c r="CR7" s="53">
        <f t="shared" si="23"/>
        <v>22637</v>
      </c>
      <c r="CS7" s="53">
        <f t="shared" si="23"/>
        <v>23244</v>
      </c>
      <c r="CT7" s="53">
        <f t="shared" si="23"/>
        <v>23704</v>
      </c>
      <c r="CU7" s="53">
        <f t="shared" si="23"/>
        <v>25007</v>
      </c>
      <c r="CV7" s="52"/>
      <c r="CW7" s="52">
        <f>CW8</f>
        <v>58.9</v>
      </c>
      <c r="CX7" s="52">
        <f t="shared" ref="CX7:DF7" si="24">CX8</f>
        <v>68.7</v>
      </c>
      <c r="CY7" s="52">
        <f t="shared" si="24"/>
        <v>68.5</v>
      </c>
      <c r="CZ7" s="52">
        <f t="shared" si="24"/>
        <v>66.8</v>
      </c>
      <c r="DA7" s="52">
        <f t="shared" si="24"/>
        <v>67.900000000000006</v>
      </c>
      <c r="DB7" s="52">
        <f t="shared" si="24"/>
        <v>47.7</v>
      </c>
      <c r="DC7" s="52">
        <f t="shared" si="24"/>
        <v>51.8</v>
      </c>
      <c r="DD7" s="52">
        <f t="shared" si="24"/>
        <v>49.6</v>
      </c>
      <c r="DE7" s="52">
        <f t="shared" si="24"/>
        <v>48.8</v>
      </c>
      <c r="DF7" s="52">
        <f t="shared" si="24"/>
        <v>48.6</v>
      </c>
      <c r="DG7" s="52"/>
      <c r="DH7" s="52">
        <f>DH8</f>
        <v>25.1</v>
      </c>
      <c r="DI7" s="52">
        <f t="shared" ref="DI7:DQ7" si="25">DI8</f>
        <v>25.9</v>
      </c>
      <c r="DJ7" s="52">
        <f t="shared" si="25"/>
        <v>26.2</v>
      </c>
      <c r="DK7" s="52">
        <f t="shared" si="25"/>
        <v>26.1</v>
      </c>
      <c r="DL7" s="52">
        <f t="shared" si="25"/>
        <v>27.5</v>
      </c>
      <c r="DM7" s="52">
        <f t="shared" si="25"/>
        <v>29.2</v>
      </c>
      <c r="DN7" s="52">
        <f t="shared" si="25"/>
        <v>29</v>
      </c>
      <c r="DO7" s="52">
        <f t="shared" si="25"/>
        <v>29.2</v>
      </c>
      <c r="DP7" s="52">
        <f t="shared" si="25"/>
        <v>29.4</v>
      </c>
      <c r="DQ7" s="52">
        <f t="shared" si="25"/>
        <v>30.9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27</v>
      </c>
      <c r="DY7" s="52">
        <f t="shared" si="26"/>
        <v>34.200000000000003</v>
      </c>
      <c r="DZ7" s="52">
        <f t="shared" si="26"/>
        <v>29.2</v>
      </c>
      <c r="EA7" s="52">
        <f t="shared" si="26"/>
        <v>25.3</v>
      </c>
      <c r="EB7" s="52">
        <f t="shared" si="26"/>
        <v>21</v>
      </c>
      <c r="EC7" s="52"/>
      <c r="ED7" s="52">
        <f>ED8</f>
        <v>72.400000000000006</v>
      </c>
      <c r="EE7" s="52">
        <f t="shared" ref="EE7:EM7" si="27">EE8</f>
        <v>73</v>
      </c>
      <c r="EF7" s="52">
        <f t="shared" si="27"/>
        <v>72.900000000000006</v>
      </c>
      <c r="EG7" s="52">
        <f t="shared" si="27"/>
        <v>71.3</v>
      </c>
      <c r="EH7" s="52">
        <f t="shared" si="27"/>
        <v>65.3</v>
      </c>
      <c r="EI7" s="52">
        <f t="shared" si="27"/>
        <v>52.5</v>
      </c>
      <c r="EJ7" s="52">
        <f t="shared" si="27"/>
        <v>54</v>
      </c>
      <c r="EK7" s="52">
        <f t="shared" si="27"/>
        <v>55.4</v>
      </c>
      <c r="EL7" s="52">
        <f t="shared" si="27"/>
        <v>55.5</v>
      </c>
      <c r="EM7" s="52">
        <f t="shared" si="27"/>
        <v>56</v>
      </c>
      <c r="EN7" s="52"/>
      <c r="EO7" s="52">
        <f>EO8</f>
        <v>78.8</v>
      </c>
      <c r="EP7" s="52">
        <f t="shared" ref="EP7:EX7" si="28">EP8</f>
        <v>79.099999999999994</v>
      </c>
      <c r="EQ7" s="52">
        <f t="shared" si="28"/>
        <v>77.2</v>
      </c>
      <c r="ER7" s="52">
        <f t="shared" si="28"/>
        <v>72.900000000000006</v>
      </c>
      <c r="ES7" s="52">
        <f t="shared" si="28"/>
        <v>56.1</v>
      </c>
      <c r="ET7" s="52">
        <f t="shared" si="28"/>
        <v>67.900000000000006</v>
      </c>
      <c r="EU7" s="52">
        <f t="shared" si="28"/>
        <v>69.2</v>
      </c>
      <c r="EV7" s="52">
        <f t="shared" si="28"/>
        <v>70.8</v>
      </c>
      <c r="EW7" s="52">
        <f t="shared" si="28"/>
        <v>70.7</v>
      </c>
      <c r="EX7" s="52">
        <f t="shared" si="28"/>
        <v>70.3</v>
      </c>
      <c r="EY7" s="52"/>
      <c r="EZ7" s="53">
        <f>EZ8</f>
        <v>39314222</v>
      </c>
      <c r="FA7" s="53">
        <f t="shared" ref="FA7:FI7" si="29">FA8</f>
        <v>39819075</v>
      </c>
      <c r="FB7" s="53">
        <f t="shared" si="29"/>
        <v>40104846</v>
      </c>
      <c r="FC7" s="53">
        <f t="shared" si="29"/>
        <v>39575284</v>
      </c>
      <c r="FD7" s="53">
        <f t="shared" si="29"/>
        <v>39822871</v>
      </c>
      <c r="FE7" s="53">
        <f t="shared" si="29"/>
        <v>57155394</v>
      </c>
      <c r="FF7" s="53">
        <f t="shared" si="29"/>
        <v>58042153</v>
      </c>
      <c r="FG7" s="53">
        <f t="shared" si="29"/>
        <v>58985932</v>
      </c>
      <c r="FH7" s="53">
        <f t="shared" si="29"/>
        <v>58800982</v>
      </c>
      <c r="FI7" s="53">
        <f t="shared" si="29"/>
        <v>59984927</v>
      </c>
      <c r="FJ7" s="53"/>
    </row>
    <row r="8" spans="1:166" s="54" customFormat="1" x14ac:dyDescent="0.2">
      <c r="A8" s="35"/>
      <c r="B8" s="55">
        <v>2023</v>
      </c>
      <c r="C8" s="55">
        <v>470007</v>
      </c>
      <c r="D8" s="55">
        <v>46</v>
      </c>
      <c r="E8" s="55">
        <v>6</v>
      </c>
      <c r="F8" s="55">
        <v>0</v>
      </c>
      <c r="G8" s="55">
        <v>2</v>
      </c>
      <c r="H8" s="55" t="s">
        <v>170</v>
      </c>
      <c r="I8" s="55" t="s">
        <v>170</v>
      </c>
      <c r="J8" s="55" t="s">
        <v>171</v>
      </c>
      <c r="K8" s="55" t="s">
        <v>172</v>
      </c>
      <c r="L8" s="55" t="s">
        <v>173</v>
      </c>
      <c r="M8" s="55" t="s">
        <v>174</v>
      </c>
      <c r="N8" s="55" t="s">
        <v>175</v>
      </c>
      <c r="O8" s="55" t="s">
        <v>176</v>
      </c>
      <c r="P8" s="55" t="s">
        <v>177</v>
      </c>
      <c r="Q8" s="56">
        <v>41</v>
      </c>
      <c r="R8" s="55" t="s">
        <v>178</v>
      </c>
      <c r="S8" s="55" t="s">
        <v>179</v>
      </c>
      <c r="T8" s="55" t="s">
        <v>180</v>
      </c>
      <c r="U8" s="56">
        <v>1485669</v>
      </c>
      <c r="V8" s="56">
        <v>36583</v>
      </c>
      <c r="W8" s="55" t="s">
        <v>181</v>
      </c>
      <c r="X8" s="55" t="s">
        <v>181</v>
      </c>
      <c r="Y8" s="57" t="s">
        <v>182</v>
      </c>
      <c r="Z8" s="56">
        <v>555</v>
      </c>
      <c r="AA8" s="56" t="s">
        <v>40</v>
      </c>
      <c r="AB8" s="56" t="s">
        <v>40</v>
      </c>
      <c r="AC8" s="56" t="s">
        <v>40</v>
      </c>
      <c r="AD8" s="56">
        <v>4</v>
      </c>
      <c r="AE8" s="56">
        <v>559</v>
      </c>
      <c r="AF8" s="56">
        <v>484</v>
      </c>
      <c r="AG8" s="56" t="s">
        <v>40</v>
      </c>
      <c r="AH8" s="56">
        <v>484</v>
      </c>
      <c r="AI8" s="58">
        <v>102.7</v>
      </c>
      <c r="AJ8" s="58">
        <v>104</v>
      </c>
      <c r="AK8" s="58">
        <v>104.6</v>
      </c>
      <c r="AL8" s="58">
        <v>104.6</v>
      </c>
      <c r="AM8" s="58">
        <v>93.8</v>
      </c>
      <c r="AN8" s="58">
        <v>99.2</v>
      </c>
      <c r="AO8" s="58">
        <v>102.9</v>
      </c>
      <c r="AP8" s="58">
        <v>106.1</v>
      </c>
      <c r="AQ8" s="58">
        <v>102.9</v>
      </c>
      <c r="AR8" s="58">
        <v>97.4</v>
      </c>
      <c r="AS8" s="58">
        <v>96.6</v>
      </c>
      <c r="AT8" s="58">
        <v>95.4</v>
      </c>
      <c r="AU8" s="58">
        <v>84.9</v>
      </c>
      <c r="AV8" s="58">
        <v>83.3</v>
      </c>
      <c r="AW8" s="58">
        <v>85.5</v>
      </c>
      <c r="AX8" s="58">
        <v>82.7</v>
      </c>
      <c r="AY8" s="58">
        <v>93.7</v>
      </c>
      <c r="AZ8" s="58">
        <v>88.7</v>
      </c>
      <c r="BA8" s="58">
        <v>90.6</v>
      </c>
      <c r="BB8" s="58">
        <v>90.6</v>
      </c>
      <c r="BC8" s="58">
        <v>91.5</v>
      </c>
      <c r="BD8" s="58">
        <v>86.6</v>
      </c>
      <c r="BE8" s="59">
        <v>92.5</v>
      </c>
      <c r="BF8" s="59">
        <v>83.5</v>
      </c>
      <c r="BG8" s="59">
        <v>82</v>
      </c>
      <c r="BH8" s="59">
        <v>84.1</v>
      </c>
      <c r="BI8" s="59">
        <v>81.400000000000006</v>
      </c>
      <c r="BJ8" s="59">
        <v>91.6</v>
      </c>
      <c r="BK8" s="59">
        <v>86.5</v>
      </c>
      <c r="BL8" s="59">
        <v>88.6</v>
      </c>
      <c r="BM8" s="59">
        <v>88.6</v>
      </c>
      <c r="BN8" s="59">
        <v>89.5</v>
      </c>
      <c r="BO8" s="59">
        <v>83.9</v>
      </c>
      <c r="BP8" s="58">
        <v>93.1</v>
      </c>
      <c r="BQ8" s="58">
        <v>80</v>
      </c>
      <c r="BR8" s="58">
        <v>75.599999999999994</v>
      </c>
      <c r="BS8" s="58">
        <v>76.099999999999994</v>
      </c>
      <c r="BT8" s="58">
        <v>77.599999999999994</v>
      </c>
      <c r="BU8" s="58">
        <v>79.8</v>
      </c>
      <c r="BV8" s="58">
        <v>70.599999999999994</v>
      </c>
      <c r="BW8" s="58">
        <v>71.400000000000006</v>
      </c>
      <c r="BX8" s="58">
        <v>72.2</v>
      </c>
      <c r="BY8" s="58">
        <v>74.400000000000006</v>
      </c>
      <c r="BZ8" s="58">
        <v>68.7</v>
      </c>
      <c r="CA8" s="59">
        <v>63902</v>
      </c>
      <c r="CB8" s="59">
        <v>67717</v>
      </c>
      <c r="CC8" s="59">
        <v>70584</v>
      </c>
      <c r="CD8" s="59">
        <v>73657</v>
      </c>
      <c r="CE8" s="59">
        <v>74122</v>
      </c>
      <c r="CF8" s="59">
        <v>70630</v>
      </c>
      <c r="CG8" s="59">
        <v>75766</v>
      </c>
      <c r="CH8" s="59">
        <v>79610</v>
      </c>
      <c r="CI8" s="59">
        <v>82275</v>
      </c>
      <c r="CJ8" s="59">
        <v>83606</v>
      </c>
      <c r="CK8" s="58">
        <v>62428</v>
      </c>
      <c r="CL8" s="59">
        <v>18482</v>
      </c>
      <c r="CM8" s="59">
        <v>20349</v>
      </c>
      <c r="CN8" s="59">
        <v>21671</v>
      </c>
      <c r="CO8" s="59">
        <v>21297</v>
      </c>
      <c r="CP8" s="59">
        <v>23885</v>
      </c>
      <c r="CQ8" s="59">
        <v>20687</v>
      </c>
      <c r="CR8" s="59">
        <v>22637</v>
      </c>
      <c r="CS8" s="59">
        <v>23244</v>
      </c>
      <c r="CT8" s="59">
        <v>23704</v>
      </c>
      <c r="CU8" s="59">
        <v>25007</v>
      </c>
      <c r="CV8" s="58">
        <v>18236</v>
      </c>
      <c r="CW8" s="59">
        <v>58.9</v>
      </c>
      <c r="CX8" s="59">
        <v>68.7</v>
      </c>
      <c r="CY8" s="59">
        <v>68.5</v>
      </c>
      <c r="CZ8" s="59">
        <v>66.8</v>
      </c>
      <c r="DA8" s="59">
        <v>67.900000000000006</v>
      </c>
      <c r="DB8" s="59">
        <v>47.7</v>
      </c>
      <c r="DC8" s="59">
        <v>51.8</v>
      </c>
      <c r="DD8" s="59">
        <v>49.6</v>
      </c>
      <c r="DE8" s="59">
        <v>48.8</v>
      </c>
      <c r="DF8" s="59">
        <v>48.6</v>
      </c>
      <c r="DG8" s="59">
        <v>56.1</v>
      </c>
      <c r="DH8" s="59">
        <v>25.1</v>
      </c>
      <c r="DI8" s="59">
        <v>25.9</v>
      </c>
      <c r="DJ8" s="59">
        <v>26.2</v>
      </c>
      <c r="DK8" s="59">
        <v>26.1</v>
      </c>
      <c r="DL8" s="59">
        <v>27.5</v>
      </c>
      <c r="DM8" s="59">
        <v>29.2</v>
      </c>
      <c r="DN8" s="59">
        <v>29</v>
      </c>
      <c r="DO8" s="59">
        <v>29.2</v>
      </c>
      <c r="DP8" s="59">
        <v>29.4</v>
      </c>
      <c r="DQ8" s="59">
        <v>30.9</v>
      </c>
      <c r="DR8" s="59">
        <v>26.4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27</v>
      </c>
      <c r="DY8" s="59">
        <v>34.200000000000003</v>
      </c>
      <c r="DZ8" s="59">
        <v>29.2</v>
      </c>
      <c r="EA8" s="59">
        <v>25.3</v>
      </c>
      <c r="EB8" s="59">
        <v>21</v>
      </c>
      <c r="EC8" s="59">
        <v>54.5</v>
      </c>
      <c r="ED8" s="58">
        <v>72.400000000000006</v>
      </c>
      <c r="EE8" s="58">
        <v>73</v>
      </c>
      <c r="EF8" s="58">
        <v>72.900000000000006</v>
      </c>
      <c r="EG8" s="58">
        <v>71.3</v>
      </c>
      <c r="EH8" s="58">
        <v>65.3</v>
      </c>
      <c r="EI8" s="58">
        <v>52.5</v>
      </c>
      <c r="EJ8" s="58">
        <v>54</v>
      </c>
      <c r="EK8" s="58">
        <v>55.4</v>
      </c>
      <c r="EL8" s="58">
        <v>55.5</v>
      </c>
      <c r="EM8" s="58">
        <v>56</v>
      </c>
      <c r="EN8" s="58">
        <v>57</v>
      </c>
      <c r="EO8" s="58">
        <v>78.8</v>
      </c>
      <c r="EP8" s="58">
        <v>79.099999999999994</v>
      </c>
      <c r="EQ8" s="58">
        <v>77.2</v>
      </c>
      <c r="ER8" s="58">
        <v>72.900000000000006</v>
      </c>
      <c r="ES8" s="58">
        <v>56.1</v>
      </c>
      <c r="ET8" s="58">
        <v>67.900000000000006</v>
      </c>
      <c r="EU8" s="58">
        <v>69.2</v>
      </c>
      <c r="EV8" s="58">
        <v>70.8</v>
      </c>
      <c r="EW8" s="58">
        <v>70.7</v>
      </c>
      <c r="EX8" s="58">
        <v>70.3</v>
      </c>
      <c r="EY8" s="58">
        <v>70.400000000000006</v>
      </c>
      <c r="EZ8" s="59">
        <v>39314222</v>
      </c>
      <c r="FA8" s="59">
        <v>39819075</v>
      </c>
      <c r="FB8" s="59">
        <v>40104846</v>
      </c>
      <c r="FC8" s="59">
        <v>39575284</v>
      </c>
      <c r="FD8" s="59">
        <v>39822871</v>
      </c>
      <c r="FE8" s="59">
        <v>57155394</v>
      </c>
      <c r="FF8" s="59">
        <v>58042153</v>
      </c>
      <c r="FG8" s="59">
        <v>58985932</v>
      </c>
      <c r="FH8" s="59">
        <v>58800982</v>
      </c>
      <c r="FI8" s="59">
        <v>59984927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183</v>
      </c>
      <c r="C10" s="62" t="s">
        <v>184</v>
      </c>
      <c r="D10" s="62" t="s">
        <v>185</v>
      </c>
      <c r="E10" s="62" t="s">
        <v>186</v>
      </c>
      <c r="F10" s="62" t="s">
        <v>187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462560E6-CE42-4EB1-A4F7-AB0D40BE69A2}"/>
</file>

<file path=customXml/itemProps2.xml><?xml version="1.0" encoding="utf-8"?>
<ds:datastoreItem xmlns:ds="http://schemas.openxmlformats.org/officeDocument/2006/customXml" ds:itemID="{1E336430-F7DC-4E3E-B439-9351B06E60BA}"/>
</file>

<file path=customXml/itemProps3.xml><?xml version="1.0" encoding="utf-8"?>
<ds:datastoreItem xmlns:ds="http://schemas.openxmlformats.org/officeDocument/2006/customXml" ds:itemID="{71149A9B-A48B-4959-AA19-3B9512A680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2025-02-14T05:15:55Z</dcterms:created>
  <dcterms:modified xsi:type="dcterms:W3CDTF">2025-02-14T05:16:07Z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