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13_ncr:1_{076B618D-9EDB-4DEA-91F2-03CBB504DEB9}" xr6:coauthVersionLast="47" xr6:coauthVersionMax="47" xr10:uidLastSave="{A5C67185-71BB-40C0-A9FD-30F0B8D7730A}"/>
  <workbookProtection workbookAlgorithmName="SHA-512" workbookHashValue="HfPEcKrxVUZAaiwvl83Hil8MLnp/JO5F6vrucrwf1B9snIBAK1EJJQiYNxWQIAKqj2LAvoxglttD5Udis612kA==" workbookSaltValue="44L4KMPdQatGxDf70SOKW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L10"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<sst xmlns="http://schemas.openxmlformats.org/spreadsheetml/2006/main" count="231" uniqueCount="114">
  <si>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</si>
  <si>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</si>
  <si>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</si>
  <si>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</si>
  <si>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</si>
  <si>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</si>
  <si>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</si>
  <si>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</si>
  <si>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</si>
  <si>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</si>
  <si>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</si>
  <si>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</si>
  <si>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</si>
  <si>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</si>
  <si>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</si>
  <si>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</si>
  <si>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</si>
  <si>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</si>
  <si>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</si>
  <si>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</si>
  <si>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</si>
  <si>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</si>
  <si>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</si>
  <si>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</si>
  <si>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</si>
  <si>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</si>
  <si>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</si>
  <si>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経営の健全性・効率性の数値に関しては、おおむね良好な値となっている。
③の流動比率については、依然100％を下回るが、流動負債の半分以上は翌年度に償還する企業債であり、償還に係る資金は下水道使用料等から確保することができるため、支払能力に問題はない。
また、この企業債を除いた流動比率は、約138％であり、経営の健全性についても問題ないと考える。
⑤の経費回収率については、100％を下回っている。また、下水道使用料収入はおおむね横ばいで推移している一方で、下水道施設の老朽化の進行により経費は増加傾向となっていることから、計画的な修繕で施設の長寿命化を図り、経営の効率化に努めていく必要がある。</t>
  </si>
  <si>
    <t>2. 老朽化の状況について</t>
    <phoneticPr fontId="4"/>
  </si>
  <si>
    <t>①の有形固定資産減価償却率が類似団体平均値と比べて高くなっているが、これは下水道施設（特に機械・電気設備）の延命化を図っていることによるものである。
②の管渠老朽化率は類似団体平均値と比べて高くなっているが、これは、昭和40年代から50年代に集中的に下水道の整備を進めており、その際に整備した管路が標準耐用年数を迎えることから、管渠老朽化率はさらに高くなっていく見込みである。
③の管渠改善率が類似団体平均値と比べて低くなっているが、今後、管渠の老朽化が進んでいく見込みであることから、可能な限り延命化を図りながら、効率的かつ計画的に管渠の改築等を進めていく必要がある。</t>
    <rPh sb="95" eb="96">
      <t>タカ</t>
    </rPh>
    <phoneticPr fontId="4"/>
  </si>
  <si>
    <t>2. 老朽化の状況</t>
    <phoneticPr fontId="4"/>
  </si>
  <si>
    <t>全体総括</t>
    <rPh sb="0" eb="2">
      <t>ゼンタイ</t>
    </rPh>
    <rPh sb="2" eb="4">
      <t>ソウカツ</t>
    </rPh>
    <phoneticPr fontId="4"/>
  </si>
  <si>
    <t>現在の下水道事業の経営の効率性・健全性はおおむね良好であると考えているが、今後、下水道施設の老朽化が進んでいくことから、施設の更新費用等が増大し、経営の効率性・健全性を悪化させるおそれがある。
このため、令和３年度～７年度の事業計画と財政計画を定めた「札幌市下水道事業中期経営プラン2025」に基づき、事業を計画的に進めるとともに、安定した経営に努めていく。</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</si>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</sst>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0.33</c:v>
                </c:pt>
                <c:pt idx="1">
                  <c:v>0.32</c:v>
                </c:pt>
                <c:pt idx="2">
                  <c:v>0.42</c:v>
                </c:pt>
                <c:pt idx="3">
                  <c:v>0.42</c:v>
                </c:pt>
                <c:pt idx="4">
                  <c:v>0.3</c:v>
                </c:pt>
              </c:numCache>
            </c:numRef>
          </c:val>
          <c:extLst>
            <c:ext xmlns:c16="http://schemas.microsoft.com/office/drawing/2014/chart" uri="{C3380CC4-5D6E-409C-BE32-E72D297353CC}">
              <c16:uniqueId val="{00000000-E343-4A3E-B4C3-6D22D4C864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E343-4A3E-B4C3-6D22D4C864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64.150000000000006</c:v>
                </c:pt>
                <c:pt idx="1">
                  <c:v>63.16</c:v>
                </c:pt>
                <c:pt idx="2">
                  <c:v>65.209999999999994</c:v>
                </c:pt>
                <c:pt idx="3">
                  <c:v>67.06</c:v>
                </c:pt>
                <c:pt idx="4">
                  <c:v>67.790000000000006</c:v>
                </c:pt>
              </c:numCache>
            </c:numRef>
          </c:val>
          <c:extLst>
            <c:ext xmlns:c16="http://schemas.microsoft.com/office/drawing/2014/chart" uri="{C3380CC4-5D6E-409C-BE32-E72D297353CC}">
              <c16:uniqueId val="{00000000-D315-479F-874E-4E7BB31D85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D315-479F-874E-4E7BB31D85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99.95</c:v>
                </c:pt>
                <c:pt idx="1">
                  <c:v>99.95</c:v>
                </c:pt>
                <c:pt idx="2">
                  <c:v>99.95</c:v>
                </c:pt>
                <c:pt idx="3">
                  <c:v>99.95</c:v>
                </c:pt>
                <c:pt idx="4">
                  <c:v>99.96</c:v>
                </c:pt>
              </c:numCache>
            </c:numRef>
          </c:val>
          <c:extLst>
            <c:ext xmlns:c16="http://schemas.microsoft.com/office/drawing/2014/chart" uri="{C3380CC4-5D6E-409C-BE32-E72D297353CC}">
              <c16:uniqueId val="{00000000-D7B5-4FA4-B807-E8DA6DA36D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7B5-4FA4-B807-E8DA6DA36D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105.3</c:v>
                </c:pt>
                <c:pt idx="1">
                  <c:v>102.4</c:v>
                </c:pt>
                <c:pt idx="2">
                  <c:v>105.6</c:v>
                </c:pt>
                <c:pt idx="3">
                  <c:v>101.19</c:v>
                </c:pt>
                <c:pt idx="4">
                  <c:v>100.72</c:v>
                </c:pt>
              </c:numCache>
            </c:numRef>
          </c:val>
          <c:extLst>
            <c:ext xmlns:c16="http://schemas.microsoft.com/office/drawing/2014/chart" uri="{C3380CC4-5D6E-409C-BE32-E72D297353CC}">
              <c16:uniqueId val="{00000000-8D66-4FB8-AA2A-019011E3BF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8D66-4FB8-AA2A-019011E3BF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55.19</c:v>
                </c:pt>
                <c:pt idx="1">
                  <c:v>56.32</c:v>
                </c:pt>
                <c:pt idx="2">
                  <c:v>56.75</c:v>
                </c:pt>
                <c:pt idx="3">
                  <c:v>57.81</c:v>
                </c:pt>
                <c:pt idx="4">
                  <c:v>58.65</c:v>
                </c:pt>
              </c:numCache>
            </c:numRef>
          </c:val>
          <c:extLst>
            <c:ext xmlns:c16="http://schemas.microsoft.com/office/drawing/2014/chart" uri="{C3380CC4-5D6E-409C-BE32-E72D297353CC}">
              <c16:uniqueId val="{00000000-922A-4A2C-9D9E-893601A5E0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922A-4A2C-9D9E-893601A5E0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7.45</c:v>
                </c:pt>
                <c:pt idx="1">
                  <c:v>8.61</c:v>
                </c:pt>
                <c:pt idx="2">
                  <c:v>11.35</c:v>
                </c:pt>
                <c:pt idx="3">
                  <c:v>14.12</c:v>
                </c:pt>
                <c:pt idx="4">
                  <c:v>17.89</c:v>
                </c:pt>
              </c:numCache>
            </c:numRef>
          </c:val>
          <c:extLst>
            <c:ext xmlns:c16="http://schemas.microsoft.com/office/drawing/2014/chart" uri="{C3380CC4-5D6E-409C-BE32-E72D297353CC}">
              <c16:uniqueId val="{00000000-0184-48A1-AA70-F301EF71FE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0184-48A1-AA70-F301EF71FE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48-4CE3-A4E4-29EF7F9306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48-4CE3-A4E4-29EF7F9306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66.989999999999995</c:v>
                </c:pt>
                <c:pt idx="1">
                  <c:v>59.46</c:v>
                </c:pt>
                <c:pt idx="2">
                  <c:v>66.91</c:v>
                </c:pt>
                <c:pt idx="3">
                  <c:v>63.43</c:v>
                </c:pt>
                <c:pt idx="4">
                  <c:v>63.23</c:v>
                </c:pt>
              </c:numCache>
            </c:numRef>
          </c:val>
          <c:extLst>
            <c:ext xmlns:c16="http://schemas.microsoft.com/office/drawing/2014/chart" uri="{C3380CC4-5D6E-409C-BE32-E72D297353CC}">
              <c16:uniqueId val="{00000000-CB1F-4E56-8CF4-4E5413BBBD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CB1F-4E56-8CF4-4E5413BBBD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446.92</c:v>
                </c:pt>
                <c:pt idx="1">
                  <c:v>494.65</c:v>
                </c:pt>
                <c:pt idx="2">
                  <c:v>499.93</c:v>
                </c:pt>
                <c:pt idx="3">
                  <c:v>509.41</c:v>
                </c:pt>
                <c:pt idx="4">
                  <c:v>507.81</c:v>
                </c:pt>
              </c:numCache>
            </c:numRef>
          </c:val>
          <c:extLst>
            <c:ext xmlns:c16="http://schemas.microsoft.com/office/drawing/2014/chart" uri="{C3380CC4-5D6E-409C-BE32-E72D297353CC}">
              <c16:uniqueId val="{00000000-966C-4C6D-91EA-88D84A3A06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966C-4C6D-91EA-88D84A3A06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96.24</c:v>
                </c:pt>
                <c:pt idx="1">
                  <c:v>92.55</c:v>
                </c:pt>
                <c:pt idx="2">
                  <c:v>95.01</c:v>
                </c:pt>
                <c:pt idx="3">
                  <c:v>88.26</c:v>
                </c:pt>
                <c:pt idx="4">
                  <c:v>93.71</c:v>
                </c:pt>
              </c:numCache>
            </c:numRef>
          </c:val>
          <c:extLst>
            <c:ext xmlns:c16="http://schemas.microsoft.com/office/drawing/2014/chart" uri="{C3380CC4-5D6E-409C-BE32-E72D297353CC}">
              <c16:uniqueId val="{00000000-8728-44D2-94CA-6B91BD4D68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8728-44D2-94CA-6B91BD4D68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97.16</c:v>
                </c:pt>
                <c:pt idx="1">
                  <c:v>95.34</c:v>
                </c:pt>
                <c:pt idx="2">
                  <c:v>93.63</c:v>
                </c:pt>
                <c:pt idx="3">
                  <c:v>103.08</c:v>
                </c:pt>
                <c:pt idx="4">
                  <c:v>98.17</c:v>
                </c:pt>
              </c:numCache>
            </c:numRef>
          </c:val>
          <c:extLst>
            <c:ext xmlns:c16="http://schemas.microsoft.com/office/drawing/2014/chart" uri="{C3380CC4-5D6E-409C-BE32-E72D297353CC}">
              <c16:uniqueId val="{00000000-5855-455D-A714-71D0084EA9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5855-455D-A714-71D0084EA9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A58" sqref="AA58"/>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札幌市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政令市等</v>
      </c>
      <c r="X8" s="64"/>
      <c r="Y8" s="64"/>
      <c r="Z8" s="64"/>
      <c r="AA8" s="64"/>
      <c r="AB8" s="64"/>
      <c r="AC8" s="64"/>
      <c r="AD8" s="65" t="str">
        <f>データ!$M$6</f>
        <v>非設置</v>
      </c>
      <c r="AE8" s="65"/>
      <c r="AF8" s="65"/>
      <c r="AG8" s="65"/>
      <c r="AH8" s="65"/>
      <c r="AI8" s="65"/>
      <c r="AJ8" s="65"/>
      <c r="AK8" s="3"/>
      <c r="AL8" s="45">
        <f>データ!S6</f>
        <v>1956928</v>
      </c>
      <c r="AM8" s="45"/>
      <c r="AN8" s="45"/>
      <c r="AO8" s="45"/>
      <c r="AP8" s="45"/>
      <c r="AQ8" s="45"/>
      <c r="AR8" s="45"/>
      <c r="AS8" s="45"/>
      <c r="AT8" s="44">
        <f>データ!T6</f>
        <v>1121.26</v>
      </c>
      <c r="AU8" s="44"/>
      <c r="AV8" s="44"/>
      <c r="AW8" s="44"/>
      <c r="AX8" s="44"/>
      <c r="AY8" s="44"/>
      <c r="AZ8" s="44"/>
      <c r="BA8" s="44"/>
      <c r="BB8" s="44">
        <f>データ!U6</f>
        <v>1745.29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56.23</v>
      </c>
      <c r="J10" s="44"/>
      <c r="K10" s="44"/>
      <c r="L10" s="44"/>
      <c r="M10" s="44"/>
      <c r="N10" s="44"/>
      <c r="O10" s="44"/>
      <c r="P10" s="44">
        <f>データ!P6</f>
        <v>99.34</v>
      </c>
      <c r="Q10" s="44"/>
      <c r="R10" s="44"/>
      <c r="S10" s="44"/>
      <c r="T10" s="44"/>
      <c r="U10" s="44"/>
      <c r="V10" s="44"/>
      <c r="W10" s="44">
        <f>データ!Q6</f>
        <v>72.47</v>
      </c>
      <c r="X10" s="44"/>
      <c r="Y10" s="44"/>
      <c r="Z10" s="44"/>
      <c r="AA10" s="44"/>
      <c r="AB10" s="44"/>
      <c r="AC10" s="44"/>
      <c r="AD10" s="45">
        <f>データ!R6</f>
        <v>1371</v>
      </c>
      <c r="AE10" s="45"/>
      <c r="AF10" s="45"/>
      <c r="AG10" s="45"/>
      <c r="AH10" s="45"/>
      <c r="AI10" s="45"/>
      <c r="AJ10" s="45"/>
      <c r="AK10" s="2"/>
      <c r="AL10" s="45">
        <f>データ!V6</f>
        <v>1940667</v>
      </c>
      <c r="AM10" s="45"/>
      <c r="AN10" s="45"/>
      <c r="AO10" s="45"/>
      <c r="AP10" s="45"/>
      <c r="AQ10" s="45"/>
      <c r="AR10" s="45"/>
      <c r="AS10" s="45"/>
      <c r="AT10" s="44">
        <f>データ!W6</f>
        <v>245.7</v>
      </c>
      <c r="AU10" s="44"/>
      <c r="AV10" s="44"/>
      <c r="AW10" s="44"/>
      <c r="AX10" s="44"/>
      <c r="AY10" s="44"/>
      <c r="AZ10" s="44"/>
      <c r="BA10" s="44"/>
      <c r="BB10" s="44">
        <f>データ!X6</f>
        <v>7898.52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QsRI0VBFSVD6YF2VszZ/4+1vPQwtrr90eA2dqxMR+hRd4UF0/ivJnHUUZ/uFqosFJDmgOZ8Bb58gwqOBIXfTQ==" saltValue="u7U04+RB6WIL19tL8uUX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11002</v>
      </c>
      <c r="D6" s="19">
        <f t="shared" si="3"/>
        <v>46</v>
      </c>
      <c r="E6" s="19">
        <f t="shared" si="3"/>
        <v>17</v>
      </c>
      <c r="F6" s="19">
        <f t="shared" si="3"/>
        <v>1</v>
      </c>
      <c r="G6" s="19">
        <f t="shared" si="3"/>
        <v>0</v>
      </c>
      <c r="H6" s="19" t="str">
        <f t="shared" si="3"/>
        <v>北海道　札幌市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56.23</v>
      </c>
      <c r="P6" s="20">
        <f t="shared" si="3"/>
        <v>99.34</v>
      </c>
      <c r="Q6" s="20">
        <f t="shared" si="3"/>
        <v>72.47</v>
      </c>
      <c r="R6" s="20">
        <f t="shared" si="3"/>
        <v>1371</v>
      </c>
      <c r="S6" s="20">
        <f t="shared" si="3"/>
        <v>1956928</v>
      </c>
      <c r="T6" s="20">
        <f t="shared" si="3"/>
        <v>1121.26</v>
      </c>
      <c r="U6" s="20">
        <f t="shared" si="3"/>
        <v>1745.29</v>
      </c>
      <c r="V6" s="20">
        <f t="shared" si="3"/>
        <v>1940667</v>
      </c>
      <c r="W6" s="20">
        <f t="shared" si="3"/>
        <v>245.7</v>
      </c>
      <c r="X6" s="20">
        <f t="shared" si="3"/>
        <v>7898.52</v>
      </c>
      <c r="Y6" s="21">
        <f>IF(Y7="",NA(),Y7)</f>
        <v>105.3</v>
      </c>
      <c r="Z6" s="21">
        <f t="shared" ref="Z6:AH6" si="4">IF(Z7="",NA(),Z7)</f>
        <v>102.4</v>
      </c>
      <c r="AA6" s="21">
        <f t="shared" si="4"/>
        <v>105.6</v>
      </c>
      <c r="AB6" s="21">
        <f t="shared" si="4"/>
        <v>101.19</v>
      </c>
      <c r="AC6" s="21">
        <f t="shared" si="4"/>
        <v>100.72</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66.989999999999995</v>
      </c>
      <c r="AV6" s="21">
        <f t="shared" ref="AV6:BD6" si="6">IF(AV7="",NA(),AV7)</f>
        <v>59.46</v>
      </c>
      <c r="AW6" s="21">
        <f t="shared" si="6"/>
        <v>66.91</v>
      </c>
      <c r="AX6" s="21">
        <f t="shared" si="6"/>
        <v>63.43</v>
      </c>
      <c r="AY6" s="21">
        <f t="shared" si="6"/>
        <v>63.23</v>
      </c>
      <c r="AZ6" s="21">
        <f t="shared" si="6"/>
        <v>72.92</v>
      </c>
      <c r="BA6" s="21">
        <f t="shared" si="6"/>
        <v>71.39</v>
      </c>
      <c r="BB6" s="21">
        <f t="shared" si="6"/>
        <v>74.09</v>
      </c>
      <c r="BC6" s="21">
        <f t="shared" si="6"/>
        <v>71.900000000000006</v>
      </c>
      <c r="BD6" s="21">
        <f t="shared" si="6"/>
        <v>73.75</v>
      </c>
      <c r="BE6" s="20" t="str">
        <f>IF(BE7="","",IF(BE7="-","【-】","【"&amp;SUBSTITUTE(TEXT(BE7,"#,##0.00"),"-","△")&amp;"】"))</f>
        <v>【78.43】</v>
      </c>
      <c r="BF6" s="21">
        <f>IF(BF7="",NA(),BF7)</f>
        <v>446.92</v>
      </c>
      <c r="BG6" s="21">
        <f t="shared" ref="BG6:BO6" si="7">IF(BG7="",NA(),BG7)</f>
        <v>494.65</v>
      </c>
      <c r="BH6" s="21">
        <f t="shared" si="7"/>
        <v>499.93</v>
      </c>
      <c r="BI6" s="21">
        <f t="shared" si="7"/>
        <v>509.41</v>
      </c>
      <c r="BJ6" s="21">
        <f t="shared" si="7"/>
        <v>507.81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96.24</v>
      </c>
      <c r="BR6" s="21">
        <f t="shared" ref="BR6:BZ6" si="8">IF(BR7="",NA(),BR7)</f>
        <v>92.55</v>
      </c>
      <c r="BS6" s="21">
        <f t="shared" si="8"/>
        <v>95.01</v>
      </c>
      <c r="BT6" s="21">
        <f t="shared" si="8"/>
        <v>88.26</v>
      </c>
      <c r="BU6" s="21">
        <f t="shared" si="8"/>
        <v>93.71</v>
      </c>
      <c r="BV6" s="21">
        <f t="shared" si="8"/>
        <v>110.92</v>
      </c>
      <c r="BW6" s="21">
        <f t="shared" si="8"/>
        <v>105.67</v>
      </c>
      <c r="BX6" s="21">
        <f t="shared" si="8"/>
        <v>105.37</v>
      </c>
      <c r="BY6" s="21">
        <f t="shared" si="8"/>
        <v>99.93</v>
      </c>
      <c r="BZ6" s="21">
        <f t="shared" si="8"/>
        <v>100.14</v>
      </c>
      <c r="CA6" s="20" t="str">
        <f>IF(CA7="","",IF(CA7="-","【-】","【"&amp;SUBSTITUTE(TEXT(CA7,"#,##0.00"),"-","△")&amp;"】"))</f>
        <v>【97.81】</v>
      </c>
      <c r="CB6" s="21">
        <f>IF(CB7="",NA(),CB7)</f>
        <v>97.16</v>
      </c>
      <c r="CC6" s="21">
        <f t="shared" ref="CC6:CK6" si="9">IF(CC7="",NA(),CC7)</f>
        <v>95.34</v>
      </c>
      <c r="CD6" s="21">
        <f t="shared" si="9"/>
        <v>93.63</v>
      </c>
      <c r="CE6" s="21">
        <f t="shared" si="9"/>
        <v>103.08</v>
      </c>
      <c r="CF6" s="21">
        <f t="shared" si="9"/>
        <v>98.17</v>
      </c>
      <c r="CG6" s="21">
        <f t="shared" si="9"/>
        <v>119.33</v>
      </c>
      <c r="CH6" s="21">
        <f t="shared" si="9"/>
        <v>118.72</v>
      </c>
      <c r="CI6" s="21">
        <f t="shared" si="9"/>
        <v>120.5</v>
      </c>
      <c r="CJ6" s="21">
        <f t="shared" si="9"/>
        <v>127.3</v>
      </c>
      <c r="CK6" s="21">
        <f t="shared" si="9"/>
        <v>126.99</v>
      </c>
      <c r="CL6" s="20" t="str">
        <f>IF(CL7="","",IF(CL7="-","【-】","【"&amp;SUBSTITUTE(TEXT(CL7,"#,##0.00"),"-","△")&amp;"】"))</f>
        <v>【138.75】</v>
      </c>
      <c r="CM6" s="21">
        <f>IF(CM7="",NA(),CM7)</f>
        <v>64.150000000000006</v>
      </c>
      <c r="CN6" s="21">
        <f t="shared" ref="CN6:CV6" si="10">IF(CN7="",NA(),CN7)</f>
        <v>63.16</v>
      </c>
      <c r="CO6" s="21">
        <f t="shared" si="10"/>
        <v>65.209999999999994</v>
      </c>
      <c r="CP6" s="21">
        <f t="shared" si="10"/>
        <v>67.06</v>
      </c>
      <c r="CQ6" s="21">
        <f t="shared" si="10"/>
        <v>67.790000000000006</v>
      </c>
      <c r="CR6" s="21">
        <f t="shared" si="10"/>
        <v>58.09</v>
      </c>
      <c r="CS6" s="21">
        <f t="shared" si="10"/>
        <v>58.16</v>
      </c>
      <c r="CT6" s="21">
        <f t="shared" si="10"/>
        <v>58.91</v>
      </c>
      <c r="CU6" s="21">
        <f t="shared" si="10"/>
        <v>58.31</v>
      </c>
      <c r="CV6" s="21">
        <f t="shared" si="10"/>
        <v>57.8</v>
      </c>
      <c r="CW6" s="20" t="str">
        <f>IF(CW7="","",IF(CW7="-","【-】","【"&amp;SUBSTITUTE(TEXT(CW7,"#,##0.00"),"-","△")&amp;"】"))</f>
        <v>【58.94】</v>
      </c>
      <c r="CX6" s="21">
        <f>IF(CX7="",NA(),CX7)</f>
        <v>99.95</v>
      </c>
      <c r="CY6" s="21">
        <f t="shared" ref="CY6:DG6" si="11">IF(CY7="",NA(),CY7)</f>
        <v>99.95</v>
      </c>
      <c r="CZ6" s="21">
        <f t="shared" si="11"/>
        <v>99.95</v>
      </c>
      <c r="DA6" s="21">
        <f t="shared" si="11"/>
        <v>99.95</v>
      </c>
      <c r="DB6" s="21">
        <f t="shared" si="11"/>
        <v>99.96</v>
      </c>
      <c r="DC6" s="21">
        <f t="shared" si="11"/>
        <v>99.01</v>
      </c>
      <c r="DD6" s="21">
        <f t="shared" si="11"/>
        <v>99.1</v>
      </c>
      <c r="DE6" s="21">
        <f t="shared" si="11"/>
        <v>99.16</v>
      </c>
      <c r="DF6" s="21">
        <f t="shared" si="11"/>
        <v>99.21</v>
      </c>
      <c r="DG6" s="21">
        <f t="shared" si="11"/>
        <v>99.25</v>
      </c>
      <c r="DH6" s="20" t="str">
        <f>IF(DH7="","",IF(DH7="-","【-】","【"&amp;SUBSTITUTE(TEXT(DH7,"#,##0.00"),"-","△")&amp;"】"))</f>
        <v>【95.91】</v>
      </c>
      <c r="DI6" s="21">
        <f>IF(DI7="",NA(),DI7)</f>
        <v>55.19</v>
      </c>
      <c r="DJ6" s="21">
        <f t="shared" ref="DJ6:DR6" si="12">IF(DJ7="",NA(),DJ7)</f>
        <v>56.32</v>
      </c>
      <c r="DK6" s="21">
        <f t="shared" si="12"/>
        <v>56.75</v>
      </c>
      <c r="DL6" s="21">
        <f t="shared" si="12"/>
        <v>57.81</v>
      </c>
      <c r="DM6" s="21">
        <f t="shared" si="12"/>
        <v>58.65</v>
      </c>
      <c r="DN6" s="21">
        <f t="shared" si="12"/>
        <v>48.25</v>
      </c>
      <c r="DO6" s="21">
        <f t="shared" si="12"/>
        <v>49.35</v>
      </c>
      <c r="DP6" s="21">
        <f t="shared" si="12"/>
        <v>50.38</v>
      </c>
      <c r="DQ6" s="21">
        <f t="shared" si="12"/>
        <v>51.54</v>
      </c>
      <c r="DR6" s="21">
        <f t="shared" si="12"/>
        <v>52.5</v>
      </c>
      <c r="DS6" s="20" t="str">
        <f>IF(DS7="","",IF(DS7="-","【-】","【"&amp;SUBSTITUTE(TEXT(DS7,"#,##0.00"),"-","△")&amp;"】"))</f>
        <v>【41.09】</v>
      </c>
      <c r="DT6" s="21">
        <f>IF(DT7="",NA(),DT7)</f>
        <v>7.45</v>
      </c>
      <c r="DU6" s="21">
        <f t="shared" ref="DU6:EC6" si="13">IF(DU7="",NA(),DU7)</f>
        <v>8.61</v>
      </c>
      <c r="DV6" s="21">
        <f t="shared" si="13"/>
        <v>11.35</v>
      </c>
      <c r="DW6" s="21">
        <f t="shared" si="13"/>
        <v>14.12</v>
      </c>
      <c r="DX6" s="21">
        <f t="shared" si="13"/>
        <v>17.89</v>
      </c>
      <c r="DY6" s="21">
        <f t="shared" si="13"/>
        <v>10.76</v>
      </c>
      <c r="DZ6" s="21">
        <f t="shared" si="13"/>
        <v>12.06</v>
      </c>
      <c r="EA6" s="21">
        <f t="shared" si="13"/>
        <v>13.41</v>
      </c>
      <c r="EB6" s="21">
        <f t="shared" si="13"/>
        <v>15.06</v>
      </c>
      <c r="EC6" s="21">
        <f t="shared" si="13"/>
        <v>16.87</v>
      </c>
      <c r="ED6" s="20" t="str">
        <f>IF(ED7="","",IF(ED7="-","【-】","【"&amp;SUBSTITUTE(TEXT(ED7,"#,##0.00"),"-","△")&amp;"】"))</f>
        <v>【8.68】</v>
      </c>
      <c r="EE6" s="21">
        <f>IF(EE7="",NA(),EE7)</f>
        <v>0.33</v>
      </c>
      <c r="EF6" s="21">
        <f t="shared" ref="EF6:EN6" si="14">IF(EF7="",NA(),EF7)</f>
        <v>0.32</v>
      </c>
      <c r="EG6" s="21">
        <f t="shared" si="14"/>
        <v>0.42</v>
      </c>
      <c r="EH6" s="21">
        <f t="shared" si="14"/>
        <v>0.42</v>
      </c>
      <c r="EI6" s="21">
        <f t="shared" si="14"/>
        <v>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11002</v>
      </c>
      <c r="D7" s="23">
        <v>46</v>
      </c>
      <c r="E7" s="23">
        <v>17</v>
      </c>
      <c r="F7" s="23">
        <v>1</v>
      </c>
      <c r="G7" s="23">
        <v>0</v>
      </c>
      <c r="H7" s="23" t="s">
        <v>98</v>
      </c>
      <c r="I7" s="23" t="s">
        <v>99</v>
      </c>
      <c r="J7" s="23" t="s">
        <v>100</v>
      </c>
      <c r="K7" s="23" t="s">
        <v>101</v>
      </c>
      <c r="L7" s="23" t="s">
        <v>102</v>
      </c>
      <c r="M7" s="23" t="s">
        <v>103</v>
      </c>
      <c r="N7" s="24" t="s">
        <v>104</v>
      </c>
      <c r="O7" s="24">
        <v>56.23</v>
      </c>
      <c r="P7" s="24">
        <v>99.34</v>
      </c>
      <c r="Q7" s="24">
        <v>72.47</v>
      </c>
      <c r="R7" s="24">
        <v>1371</v>
      </c>
      <c r="S7" s="24">
        <v>1956928</v>
      </c>
      <c r="T7" s="24">
        <v>1121.26</v>
      </c>
      <c r="U7" s="24">
        <v>1745.29</v>
      </c>
      <c r="V7" s="24">
        <v>1940667</v>
      </c>
      <c r="W7" s="24">
        <v>245.7</v>
      </c>
      <c r="X7" s="24">
        <v>7898.52</v>
      </c>
      <c r="Y7" s="24">
        <v>105.3</v>
      </c>
      <c r="Z7" s="24">
        <v>102.4</v>
      </c>
      <c r="AA7" s="24">
        <v>105.6</v>
      </c>
      <c r="AB7" s="24">
        <v>101.19</v>
      </c>
      <c r="AC7" s="24">
        <v>100.72</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66.989999999999995</v>
      </c>
      <c r="AV7" s="24">
        <v>59.46</v>
      </c>
      <c r="AW7" s="24">
        <v>66.91</v>
      </c>
      <c r="AX7" s="24">
        <v>63.43</v>
      </c>
      <c r="AY7" s="24">
        <v>63.23</v>
      </c>
      <c r="AZ7" s="24">
        <v>72.92</v>
      </c>
      <c r="BA7" s="24">
        <v>71.39</v>
      </c>
      <c r="BB7" s="24">
        <v>74.09</v>
      </c>
      <c r="BC7" s="24">
        <v>71.900000000000006</v>
      </c>
      <c r="BD7" s="24">
        <v>73.75</v>
      </c>
      <c r="BE7" s="24">
        <v>78.430000000000007</v>
      </c>
      <c r="BF7" s="24">
        <v>446.92</v>
      </c>
      <c r="BG7" s="24">
        <v>494.65</v>
      </c>
      <c r="BH7" s="24">
        <v>499.93</v>
      </c>
      <c r="BI7" s="24">
        <v>509.41</v>
      </c>
      <c r="BJ7" s="24">
        <v>507.81</v>
      </c>
      <c r="BK7" s="24">
        <v>531.38</v>
      </c>
      <c r="BL7" s="24">
        <v>551.04</v>
      </c>
      <c r="BM7" s="24">
        <v>523.58000000000004</v>
      </c>
      <c r="BN7" s="24">
        <v>508.99</v>
      </c>
      <c r="BO7" s="24">
        <v>497.17</v>
      </c>
      <c r="BP7" s="24">
        <v>630.82000000000005</v>
      </c>
      <c r="BQ7" s="24">
        <v>96.24</v>
      </c>
      <c r="BR7" s="24">
        <v>92.55</v>
      </c>
      <c r="BS7" s="24">
        <v>95.01</v>
      </c>
      <c r="BT7" s="24">
        <v>88.26</v>
      </c>
      <c r="BU7" s="24">
        <v>93.71</v>
      </c>
      <c r="BV7" s="24">
        <v>110.92</v>
      </c>
      <c r="BW7" s="24">
        <v>105.67</v>
      </c>
      <c r="BX7" s="24">
        <v>105.37</v>
      </c>
      <c r="BY7" s="24">
        <v>99.93</v>
      </c>
      <c r="BZ7" s="24">
        <v>100.14</v>
      </c>
      <c r="CA7" s="24">
        <v>97.81</v>
      </c>
      <c r="CB7" s="24">
        <v>97.16</v>
      </c>
      <c r="CC7" s="24">
        <v>95.34</v>
      </c>
      <c r="CD7" s="24">
        <v>93.63</v>
      </c>
      <c r="CE7" s="24">
        <v>103.08</v>
      </c>
      <c r="CF7" s="24">
        <v>98.17</v>
      </c>
      <c r="CG7" s="24">
        <v>119.33</v>
      </c>
      <c r="CH7" s="24">
        <v>118.72</v>
      </c>
      <c r="CI7" s="24">
        <v>120.5</v>
      </c>
      <c r="CJ7" s="24">
        <v>127.3</v>
      </c>
      <c r="CK7" s="24">
        <v>126.99</v>
      </c>
      <c r="CL7" s="24">
        <v>138.75</v>
      </c>
      <c r="CM7" s="24">
        <v>64.150000000000006</v>
      </c>
      <c r="CN7" s="24">
        <v>63.16</v>
      </c>
      <c r="CO7" s="24">
        <v>65.209999999999994</v>
      </c>
      <c r="CP7" s="24">
        <v>67.06</v>
      </c>
      <c r="CQ7" s="24">
        <v>67.790000000000006</v>
      </c>
      <c r="CR7" s="24">
        <v>58.09</v>
      </c>
      <c r="CS7" s="24">
        <v>58.16</v>
      </c>
      <c r="CT7" s="24">
        <v>58.91</v>
      </c>
      <c r="CU7" s="24">
        <v>58.31</v>
      </c>
      <c r="CV7" s="24">
        <v>57.8</v>
      </c>
      <c r="CW7" s="24">
        <v>58.94</v>
      </c>
      <c r="CX7" s="24">
        <v>99.95</v>
      </c>
      <c r="CY7" s="24">
        <v>99.95</v>
      </c>
      <c r="CZ7" s="24">
        <v>99.95</v>
      </c>
      <c r="DA7" s="24">
        <v>99.95</v>
      </c>
      <c r="DB7" s="24">
        <v>99.96</v>
      </c>
      <c r="DC7" s="24">
        <v>99.01</v>
      </c>
      <c r="DD7" s="24">
        <v>99.1</v>
      </c>
      <c r="DE7" s="24">
        <v>99.16</v>
      </c>
      <c r="DF7" s="24">
        <v>99.21</v>
      </c>
      <c r="DG7" s="24">
        <v>99.25</v>
      </c>
      <c r="DH7" s="24">
        <v>95.91</v>
      </c>
      <c r="DI7" s="24">
        <v>55.19</v>
      </c>
      <c r="DJ7" s="24">
        <v>56.32</v>
      </c>
      <c r="DK7" s="24">
        <v>56.75</v>
      </c>
      <c r="DL7" s="24">
        <v>57.81</v>
      </c>
      <c r="DM7" s="24">
        <v>58.65</v>
      </c>
      <c r="DN7" s="24">
        <v>48.25</v>
      </c>
      <c r="DO7" s="24">
        <v>49.35</v>
      </c>
      <c r="DP7" s="24">
        <v>50.38</v>
      </c>
      <c r="DQ7" s="24">
        <v>51.54</v>
      </c>
      <c r="DR7" s="24">
        <v>52.5</v>
      </c>
      <c r="DS7" s="24">
        <v>41.09</v>
      </c>
      <c r="DT7" s="24">
        <v>7.45</v>
      </c>
      <c r="DU7" s="24">
        <v>8.61</v>
      </c>
      <c r="DV7" s="24">
        <v>11.35</v>
      </c>
      <c r="DW7" s="24">
        <v>14.12</v>
      </c>
      <c r="DX7" s="24">
        <v>17.89</v>
      </c>
      <c r="DY7" s="24">
        <v>10.76</v>
      </c>
      <c r="DZ7" s="24">
        <v>12.06</v>
      </c>
      <c r="EA7" s="24">
        <v>13.41</v>
      </c>
      <c r="EB7" s="24">
        <v>15.06</v>
      </c>
      <c r="EC7" s="24">
        <v>16.87</v>
      </c>
      <c r="ED7" s="24">
        <v>8.68</v>
      </c>
      <c r="EE7" s="24">
        <v>0.33</v>
      </c>
      <c r="EF7" s="24">
        <v>0.32</v>
      </c>
      <c r="EG7" s="24">
        <v>0.42</v>
      </c>
      <c r="EH7" s="24">
        <v>0.42</v>
      </c>
      <c r="EI7" s="24">
        <v>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539577E8-FF7F-4FC6-B25B-128BB3D3F9C4}"/>
</file>

<file path=customXml/itemProps2.xml><?xml version="1.0" encoding="utf-8"?>
<ds:datastoreItem xmlns:ds="http://schemas.openxmlformats.org/officeDocument/2006/customXml" ds:itemID="{70F17903-4F4A-4152-BBA4-A409967AC7EB}"/>
</file>

<file path=customXml/itemProps3.xml><?xml version="1.0" encoding="utf-8"?>
<ds:datastoreItem xmlns:ds="http://schemas.openxmlformats.org/officeDocument/2006/customXml" ds:itemID="{C5EC6DCD-2480-4BC0-B4FA-9EB2FF2A35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2025-02-15T03:33:49Z</dcterms:created>
  <dcterms:modified xsi:type="dcterms:W3CDTF">2025-02-15T03:35:57Z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