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61C26F1D-5352-4F72-9892-E391A4E27712}" xr6:coauthVersionLast="47" xr6:coauthVersionMax="47" xr10:uidLastSave="{C467D861-498A-47E6-B9ED-AFCC507F90FA}"/>
  <workbookProtection workbookAlgorithmName="SHA-512" workbookHashValue="172Jpx+hn79P0Sd3qbN+s+8Y/cLY7JXD/HWm+BUB/pU7XOnVbBcisGKkoKYIuBe6WoaDAlAK1evtlOxOgpx+Qw==" workbookSaltValue="XVxdsCB2Aw8cO0eBJunt+w==" workbookSpinCount="100000" lockStructure="1"/>
  <bookViews>
    <workbookView xWindow="-120" yWindow="-120" windowWidth="29040" windowHeight="15720" xr2:uid="{00000000-000D-0000-FFFF-FFFF00000000}"/>
  </bookViews>
  <sheets>
    <sheet name="法適用_下水道事業" sheetId="4" r:id="rId1"/>
    <sheet name="データ" sheetId="5" state="hidden" r:id="rId2"/>
  </sheet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F85" i="4"/>
  <c r="E85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<sst xmlns="http://schemas.openxmlformats.org/spreadsheetml/2006/main" count="236" uniqueCount="114">
  <si>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</si>
  <si>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</si>
  <si>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</si>
  <si>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</si>
  <si>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</si>
  <si>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</si>
  <si>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</si>
  <si>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</si>
  <si>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</si>
  <si>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</si>
  <si>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</si>
  <si>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</si>
  <si>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</si>
  <si>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</si>
  <si>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</si>
  <si>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</si>
  <si>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</si>
  <si>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</si>
  <si>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</si>
  <si>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</si>
  <si>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</si>
  <si>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</si>
  <si>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</si>
  <si>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</si>
  <si>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</si>
  <si>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</si>
  <si>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</si>
  <si>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公共下水道も含んだ本市の下水道事業全体では、経営の健全性・効率性はおおむね良好な状態を維持できている。</t>
  </si>
  <si>
    <t>2. 老朽化の状況について</t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</si>
  <si>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しかし、公共下水道を含む本市の下水道事業全体では、今後、下水道施設の老朽化が進んでいく見込みであることから、可能な限り延命化を図りながら、下水道施設の更新を進めていく必要がある。</t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</si>
  <si>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</si>
  <si>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</si>
  <si>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本市の下水道事業に占める特定環境保全公共下水道事業の割合は、人口比で0.5％、面積比で1.0％と公共下水道事業に比べて極めて少なく、特定環境保全公共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また、老朽化した管路はないが、本市の下水道事業全体では、今後、施設の老朽化が進んでいくことから、施設の更新費用等が増大し、経営の効率性・健全性を悪化させるおそれがある。
このため、令和３年度～７年度の事業計画と財政計画を定めた「札幌市下水道事業中期経営プラン2025」に基づき、事業を計画的に進めるとともに、安定した経営に努めていく。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</si>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</sst>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B-4840-9E81-EADB813A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B-4840-9E81-EADB813A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37.18</c:v>
                </c:pt>
                <c:pt idx="2">
                  <c:v>38.799999999999997</c:v>
                </c:pt>
                <c:pt idx="3">
                  <c:v>41.02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2A9-946A-28F03B6C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101.98</c:v>
                </c:pt>
                <c:pt idx="4">
                  <c:v>102.68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2-42A9-946A-28F03B6C0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40.76</c:v>
                </c:pt>
                <c:pt idx="1">
                  <c:v>42.49</c:v>
                </c:pt>
                <c:pt idx="2">
                  <c:v>44.15</c:v>
                </c:pt>
                <c:pt idx="3">
                  <c:v>45.96</c:v>
                </c:pt>
                <c:pt idx="4">
                  <c:v>47.74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1-4B87-8096-15BE7F17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32.57</c:v>
                </c:pt>
                <c:pt idx="4">
                  <c:v>33.159999999999997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1-4B87-8096-15BE7F17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4-4429-97E8-C26428DF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0.04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4-4429-97E8-C26428DF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321.95999999999998</c:v>
                </c:pt>
                <c:pt idx="1">
                  <c:v>348.05</c:v>
                </c:pt>
                <c:pt idx="2">
                  <c:v>321.02999999999997</c:v>
                </c:pt>
                <c:pt idx="3">
                  <c:v>270.95</c:v>
                </c:pt>
                <c:pt idx="4">
                  <c:v>265.74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F-495D-9E02-90ED48D4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52.27</c:v>
                </c:pt>
                <c:pt idx="4">
                  <c:v>58.68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F-495D-9E02-90ED48D45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21.14</c:v>
                </c:pt>
                <c:pt idx="1">
                  <c:v>14.16</c:v>
                </c:pt>
                <c:pt idx="2">
                  <c:v>9.75</c:v>
                </c:pt>
                <c:pt idx="3">
                  <c:v>13.65</c:v>
                </c:pt>
                <c:pt idx="4">
                  <c:v>15.79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B-4AB4-86F6-FF906A30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41.51</c:v>
                </c:pt>
                <c:pt idx="4">
                  <c:v>45.01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B-4AB4-86F6-FF906A30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4601.41</c:v>
                </c:pt>
                <c:pt idx="1">
                  <c:v>4586.49</c:v>
                </c:pt>
                <c:pt idx="2">
                  <c:v>3929.39</c:v>
                </c:pt>
                <c:pt idx="3">
                  <c:v>2876.21</c:v>
                </c:pt>
                <c:pt idx="4">
                  <c:v>2444.81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4-4F78-A395-248862CF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1160.22</c:v>
                </c:pt>
                <c:pt idx="4">
                  <c:v>1141.98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4-4F78-A395-248862CF1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22.03</c:v>
                </c:pt>
                <c:pt idx="1">
                  <c:v>20.87</c:v>
                </c:pt>
                <c:pt idx="2">
                  <c:v>22.13</c:v>
                </c:pt>
                <c:pt idx="3">
                  <c:v>25.15</c:v>
                </c:pt>
                <c:pt idx="4">
                  <c:v>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9-47EA-A5A9-4A98B5EA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81.81</c:v>
                </c:pt>
                <c:pt idx="4">
                  <c:v>82.27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9-47EA-A5A9-4A98B5EAC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439.02</c:v>
                </c:pt>
                <c:pt idx="1">
                  <c:v>439.43</c:v>
                </c:pt>
                <c:pt idx="2">
                  <c:v>417.75</c:v>
                </c:pt>
                <c:pt idx="3">
                  <c:v>373.29</c:v>
                </c:pt>
                <c:pt idx="4">
                  <c:v>379.17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E-4012-8C99-FE6E396E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193.59</c:v>
                </c:pt>
                <c:pt idx="4">
                  <c:v>194.42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E-4012-8C99-FE6E396E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C-4F8F-879E-37612F7C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45.3</c:v>
                </c:pt>
                <c:pt idx="4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EC-4F8F-879E-37612F7CC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94.59</c:v>
                </c:pt>
                <c:pt idx="1">
                  <c:v>94.76</c:v>
                </c:pt>
                <c:pt idx="2">
                  <c:v>95.14</c:v>
                </c:pt>
                <c:pt idx="3">
                  <c:v>97.01</c:v>
                </c:pt>
                <c:pt idx="4">
                  <c:v>96.21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9-4FA4-A898-B39664E2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88.37</c:v>
                </c:pt>
                <c:pt idx="4">
                  <c:v>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A4-A898-B39664E2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CC67" sqref="CC6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375" bestFit="1" customWidth="1"/>
    <col min="81" max="82" width="4.37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北海道　札幌市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3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特定環境保全公共下水道</v>
      </c>
      <c r="Q8" s="64"/>
      <c r="R8" s="64"/>
      <c r="S8" s="64"/>
      <c r="T8" s="64"/>
      <c r="U8" s="64"/>
      <c r="V8" s="64"/>
      <c r="W8" s="64" t="str">
        <f>データ!L6</f>
        <v>D1</v>
      </c>
      <c r="X8" s="64"/>
      <c r="Y8" s="64"/>
      <c r="Z8" s="64"/>
      <c r="AA8" s="64"/>
      <c r="AB8" s="64"/>
      <c r="AC8" s="64"/>
      <c r="AD8" s="65" t="str">
        <f>データ!$M$6</f>
        <v>非設置</v>
      </c>
      <c r="AE8" s="65"/>
      <c r="AF8" s="65"/>
      <c r="AG8" s="65"/>
      <c r="AH8" s="65"/>
      <c r="AI8" s="65"/>
      <c r="AJ8" s="65"/>
      <c r="AK8" s="3"/>
      <c r="AL8" s="45">
        <f>データ!S6</f>
        <v>1956928</v>
      </c>
      <c r="AM8" s="45"/>
      <c r="AN8" s="45"/>
      <c r="AO8" s="45"/>
      <c r="AP8" s="45"/>
      <c r="AQ8" s="45"/>
      <c r="AR8" s="45"/>
      <c r="AS8" s="45"/>
      <c r="AT8" s="44">
        <f>データ!T6</f>
        <v>1121.26</v>
      </c>
      <c r="AU8" s="44"/>
      <c r="AV8" s="44"/>
      <c r="AW8" s="44"/>
      <c r="AX8" s="44"/>
      <c r="AY8" s="44"/>
      <c r="AZ8" s="44"/>
      <c r="BA8" s="44"/>
      <c r="BB8" s="44">
        <f>データ!U6</f>
        <v>1745.29</v>
      </c>
      <c r="BC8" s="44"/>
      <c r="BD8" s="44"/>
      <c r="BE8" s="44"/>
      <c r="BF8" s="44"/>
      <c r="BG8" s="44"/>
      <c r="BH8" s="44"/>
      <c r="BI8" s="44"/>
      <c r="BJ8" s="3"/>
      <c r="BK8" s="3"/>
      <c r="BL8" s="60" t="s">
        <v>10</v>
      </c>
      <c r="BM8" s="61"/>
      <c r="BN8" s="62" t="s">
        <v>11</v>
      </c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3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46" t="s">
        <v>16</v>
      </c>
      <c r="AE9" s="46"/>
      <c r="AF9" s="46"/>
      <c r="AG9" s="46"/>
      <c r="AH9" s="46"/>
      <c r="AI9" s="46"/>
      <c r="AJ9" s="46"/>
      <c r="AK9" s="3"/>
      <c r="AL9" s="46" t="s">
        <v>17</v>
      </c>
      <c r="AM9" s="46"/>
      <c r="AN9" s="46"/>
      <c r="AO9" s="46"/>
      <c r="AP9" s="46"/>
      <c r="AQ9" s="46"/>
      <c r="AR9" s="46"/>
      <c r="AS9" s="46"/>
      <c r="AT9" s="46" t="s">
        <v>18</v>
      </c>
      <c r="AU9" s="46"/>
      <c r="AV9" s="46"/>
      <c r="AW9" s="46"/>
      <c r="AX9" s="46"/>
      <c r="AY9" s="46"/>
      <c r="AZ9" s="46"/>
      <c r="BA9" s="46"/>
      <c r="BB9" s="46" t="s">
        <v>19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20</v>
      </c>
      <c r="BM9" s="48"/>
      <c r="BN9" s="49" t="s">
        <v>21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>
        <f>データ!O6</f>
        <v>72.17</v>
      </c>
      <c r="J10" s="44"/>
      <c r="K10" s="44"/>
      <c r="L10" s="44"/>
      <c r="M10" s="44"/>
      <c r="N10" s="44"/>
      <c r="O10" s="44"/>
      <c r="P10" s="44">
        <f>データ!P6</f>
        <v>0.51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5">
        <f>データ!R6</f>
        <v>1371</v>
      </c>
      <c r="AE10" s="45"/>
      <c r="AF10" s="45"/>
      <c r="AG10" s="45"/>
      <c r="AH10" s="45"/>
      <c r="AI10" s="45"/>
      <c r="AJ10" s="45"/>
      <c r="AK10" s="2"/>
      <c r="AL10" s="45">
        <f>データ!V6</f>
        <v>10033</v>
      </c>
      <c r="AM10" s="45"/>
      <c r="AN10" s="45"/>
      <c r="AO10" s="45"/>
      <c r="AP10" s="45"/>
      <c r="AQ10" s="45"/>
      <c r="AR10" s="45"/>
      <c r="AS10" s="45"/>
      <c r="AT10" s="44">
        <f>データ!W6</f>
        <v>2.5499999999999998</v>
      </c>
      <c r="AU10" s="44"/>
      <c r="AV10" s="44"/>
      <c r="AW10" s="44"/>
      <c r="AX10" s="44"/>
      <c r="AY10" s="44"/>
      <c r="AZ10" s="44"/>
      <c r="BA10" s="44"/>
      <c r="BB10" s="44">
        <f>データ!X6</f>
        <v>3934.51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1" t="s">
        <v>22</v>
      </c>
      <c r="BM10" s="52"/>
      <c r="BN10" s="53" t="s">
        <v>23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27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28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29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30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31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32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33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34</v>
      </c>
      <c r="C84" s="12"/>
      <c r="D84" s="12"/>
      <c r="E84" s="12" t="s">
        <v>35</v>
      </c>
      <c r="F84" s="12" t="s">
        <v>36</v>
      </c>
      <c r="G84" s="12" t="s">
        <v>37</v>
      </c>
      <c r="H84" s="12" t="s">
        <v>38</v>
      </c>
      <c r="I84" s="12" t="s">
        <v>39</v>
      </c>
      <c r="J84" s="12" t="s">
        <v>40</v>
      </c>
      <c r="K84" s="12" t="s">
        <v>41</v>
      </c>
      <c r="L84" s="12" t="s">
        <v>42</v>
      </c>
      <c r="M84" s="12" t="s">
        <v>43</v>
      </c>
      <c r="N84" s="12" t="s">
        <v>44</v>
      </c>
      <c r="O84" s="12" t="s">
        <v>45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C7ps60ixKnyeyoh12cgDCjq7i1QPedN6Iy9IqE0HYSLqzZEn6tiKkigCrLm8lT+cmO43tjWSn8mybsJio3NR6A==" saltValue="njYIuBkbkE4NHTMYKq4lx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2" t="s">
        <v>55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56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30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34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8" s="22" customFormat="1" x14ac:dyDescent="0.15">
      <c r="A6" s="14" t="s">
        <v>97</v>
      </c>
      <c r="B6" s="19">
        <f>B7</f>
        <v>2023</v>
      </c>
      <c r="C6" s="19">
        <f t="shared" ref="C6:X6" si="3">C7</f>
        <v>11002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北海道　札幌市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D1</v>
      </c>
      <c r="M6" s="19" t="str">
        <f t="shared" si="3"/>
        <v>非設置</v>
      </c>
      <c r="N6" s="20" t="str">
        <f t="shared" si="3"/>
        <v>-</v>
      </c>
      <c r="O6" s="20">
        <f t="shared" si="3"/>
        <v>72.17</v>
      </c>
      <c r="P6" s="20">
        <f t="shared" si="3"/>
        <v>0.51</v>
      </c>
      <c r="Q6" s="20">
        <f t="shared" si="3"/>
        <v>100</v>
      </c>
      <c r="R6" s="20">
        <f t="shared" si="3"/>
        <v>1371</v>
      </c>
      <c r="S6" s="20">
        <f t="shared" si="3"/>
        <v>1956928</v>
      </c>
      <c r="T6" s="20">
        <f t="shared" si="3"/>
        <v>1121.26</v>
      </c>
      <c r="U6" s="20">
        <f t="shared" si="3"/>
        <v>1745.29</v>
      </c>
      <c r="V6" s="20">
        <f t="shared" si="3"/>
        <v>10033</v>
      </c>
      <c r="W6" s="20">
        <f t="shared" si="3"/>
        <v>2.5499999999999998</v>
      </c>
      <c r="X6" s="20">
        <f t="shared" si="3"/>
        <v>3934.51</v>
      </c>
      <c r="Y6" s="21">
        <f>IF(Y7="",NA(),Y7)</f>
        <v>38.24</v>
      </c>
      <c r="Z6" s="21">
        <f t="shared" ref="Z6:AH6" si="4">IF(Z7="",NA(),Z7)</f>
        <v>37.18</v>
      </c>
      <c r="AA6" s="21">
        <f t="shared" si="4"/>
        <v>38.799999999999997</v>
      </c>
      <c r="AB6" s="21">
        <f t="shared" si="4"/>
        <v>41.02</v>
      </c>
      <c r="AC6" s="21">
        <f t="shared" si="4"/>
        <v>41.6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101.98</v>
      </c>
      <c r="AH6" s="21">
        <f t="shared" si="4"/>
        <v>102.68</v>
      </c>
      <c r="AI6" s="20" t="str">
        <f>IF(AI7="","",IF(AI7="-","【-】","【"&amp;SUBSTITUTE(TEXT(AI7,"#,##0.00"),"-","△")&amp;"】"))</f>
        <v>【105.09】</v>
      </c>
      <c r="AJ6" s="21">
        <f>IF(AJ7="",NA(),AJ7)</f>
        <v>321.95999999999998</v>
      </c>
      <c r="AK6" s="21">
        <f t="shared" ref="AK6:AS6" si="5">IF(AK7="",NA(),AK7)</f>
        <v>348.05</v>
      </c>
      <c r="AL6" s="21">
        <f t="shared" si="5"/>
        <v>321.02999999999997</v>
      </c>
      <c r="AM6" s="21">
        <f t="shared" si="5"/>
        <v>270.95</v>
      </c>
      <c r="AN6" s="21">
        <f t="shared" si="5"/>
        <v>265.74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52.27</v>
      </c>
      <c r="AS6" s="21">
        <f t="shared" si="5"/>
        <v>58.68</v>
      </c>
      <c r="AT6" s="20" t="str">
        <f>IF(AT7="","",IF(AT7="-","【-】","【"&amp;SUBSTITUTE(TEXT(AT7,"#,##0.00"),"-","△")&amp;"】"))</f>
        <v>【65.73】</v>
      </c>
      <c r="AU6" s="21">
        <f>IF(AU7="",NA(),AU7)</f>
        <v>21.14</v>
      </c>
      <c r="AV6" s="21">
        <f t="shared" ref="AV6:BD6" si="6">IF(AV7="",NA(),AV7)</f>
        <v>14.16</v>
      </c>
      <c r="AW6" s="21">
        <f t="shared" si="6"/>
        <v>9.75</v>
      </c>
      <c r="AX6" s="21">
        <f t="shared" si="6"/>
        <v>13.65</v>
      </c>
      <c r="AY6" s="21">
        <f t="shared" si="6"/>
        <v>15.79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41.51</v>
      </c>
      <c r="BD6" s="21">
        <f t="shared" si="6"/>
        <v>45.01</v>
      </c>
      <c r="BE6" s="20" t="str">
        <f>IF(BE7="","",IF(BE7="-","【-】","【"&amp;SUBSTITUTE(TEXT(BE7,"#,##0.00"),"-","△")&amp;"】"))</f>
        <v>【48.91】</v>
      </c>
      <c r="BF6" s="21">
        <f>IF(BF7="",NA(),BF7)</f>
        <v>4601.41</v>
      </c>
      <c r="BG6" s="21">
        <f t="shared" ref="BG6:BO6" si="7">IF(BG7="",NA(),BG7)</f>
        <v>4586.49</v>
      </c>
      <c r="BH6" s="21">
        <f t="shared" si="7"/>
        <v>3929.39</v>
      </c>
      <c r="BI6" s="21">
        <f t="shared" si="7"/>
        <v>2876.21</v>
      </c>
      <c r="BJ6" s="21">
        <f t="shared" si="7"/>
        <v>2444.81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1160.22</v>
      </c>
      <c r="BO6" s="21">
        <f t="shared" si="7"/>
        <v>1141.98</v>
      </c>
      <c r="BP6" s="20" t="str">
        <f>IF(BP7="","",IF(BP7="-","【-】","【"&amp;SUBSTITUTE(TEXT(BP7,"#,##0.00"),"-","△")&amp;"】"))</f>
        <v>【1,156.82】</v>
      </c>
      <c r="BQ6" s="21">
        <f>IF(BQ7="",NA(),BQ7)</f>
        <v>22.03</v>
      </c>
      <c r="BR6" s="21">
        <f t="shared" ref="BR6:BZ6" si="8">IF(BR7="",NA(),BR7)</f>
        <v>20.87</v>
      </c>
      <c r="BS6" s="21">
        <f t="shared" si="8"/>
        <v>22.13</v>
      </c>
      <c r="BT6" s="21">
        <f t="shared" si="8"/>
        <v>25.15</v>
      </c>
      <c r="BU6" s="21">
        <f t="shared" si="8"/>
        <v>25.48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81.81</v>
      </c>
      <c r="BZ6" s="21">
        <f t="shared" si="8"/>
        <v>82.27</v>
      </c>
      <c r="CA6" s="20" t="str">
        <f>IF(CA7="","",IF(CA7="-","【-】","【"&amp;SUBSTITUTE(TEXT(CA7,"#,##0.00"),"-","△")&amp;"】"))</f>
        <v>【75.33】</v>
      </c>
      <c r="CB6" s="21">
        <f>IF(CB7="",NA(),CB7)</f>
        <v>439.02</v>
      </c>
      <c r="CC6" s="21">
        <f t="shared" ref="CC6:CK6" si="9">IF(CC7="",NA(),CC7)</f>
        <v>439.43</v>
      </c>
      <c r="CD6" s="21">
        <f t="shared" si="9"/>
        <v>417.75</v>
      </c>
      <c r="CE6" s="21">
        <f t="shared" si="9"/>
        <v>373.29</v>
      </c>
      <c r="CF6" s="21">
        <f t="shared" si="9"/>
        <v>379.17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193.59</v>
      </c>
      <c r="CK6" s="21">
        <f t="shared" si="9"/>
        <v>194.42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45.3</v>
      </c>
      <c r="CV6" s="21">
        <f t="shared" si="10"/>
        <v>45.6</v>
      </c>
      <c r="CW6" s="20" t="str">
        <f>IF(CW7="","",IF(CW7="-","【-】","【"&amp;SUBSTITUTE(TEXT(CW7,"#,##0.00"),"-","△")&amp;"】"))</f>
        <v>【43.28】</v>
      </c>
      <c r="CX6" s="21">
        <f>IF(CX7="",NA(),CX7)</f>
        <v>94.59</v>
      </c>
      <c r="CY6" s="21">
        <f t="shared" ref="CY6:DG6" si="11">IF(CY7="",NA(),CY7)</f>
        <v>94.76</v>
      </c>
      <c r="CZ6" s="21">
        <f t="shared" si="11"/>
        <v>95.14</v>
      </c>
      <c r="DA6" s="21">
        <f t="shared" si="11"/>
        <v>97.01</v>
      </c>
      <c r="DB6" s="21">
        <f t="shared" si="11"/>
        <v>96.21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88.37</v>
      </c>
      <c r="DG6" s="21">
        <f t="shared" si="11"/>
        <v>88.66</v>
      </c>
      <c r="DH6" s="20" t="str">
        <f>IF(DH7="","",IF(DH7="-","【-】","【"&amp;SUBSTITUTE(TEXT(DH7,"#,##0.00"),"-","△")&amp;"】"))</f>
        <v>【86.21】</v>
      </c>
      <c r="DI6" s="21">
        <f>IF(DI7="",NA(),DI7)</f>
        <v>40.76</v>
      </c>
      <c r="DJ6" s="21">
        <f t="shared" ref="DJ6:DR6" si="12">IF(DJ7="",NA(),DJ7)</f>
        <v>42.49</v>
      </c>
      <c r="DK6" s="21">
        <f t="shared" si="12"/>
        <v>44.15</v>
      </c>
      <c r="DL6" s="21">
        <f t="shared" si="12"/>
        <v>45.96</v>
      </c>
      <c r="DM6" s="21">
        <f t="shared" si="12"/>
        <v>47.74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32.57</v>
      </c>
      <c r="DR6" s="21">
        <f t="shared" si="12"/>
        <v>33.159999999999997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0.04</v>
      </c>
      <c r="EC6" s="21">
        <f t="shared" si="13"/>
        <v>0.12</v>
      </c>
      <c r="ED6" s="20" t="str">
        <f>IF(ED7="","",IF(ED7="-","【-】","【"&amp;SUBSTITUTE(TEXT(ED7,"#,##0.00"),"-","△")&amp;"】"))</f>
        <v>【0.09】</v>
      </c>
      <c r="EE6" s="21">
        <f>IF(EE7="",NA(),EE7)</f>
        <v>0.22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0.22</v>
      </c>
      <c r="EN6" s="21">
        <f t="shared" si="14"/>
        <v>0.17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11002</v>
      </c>
      <c r="D7" s="23">
        <v>46</v>
      </c>
      <c r="E7" s="23">
        <v>17</v>
      </c>
      <c r="F7" s="23">
        <v>4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>
        <v>72.17</v>
      </c>
      <c r="P7" s="24">
        <v>0.51</v>
      </c>
      <c r="Q7" s="24">
        <v>100</v>
      </c>
      <c r="R7" s="24">
        <v>1371</v>
      </c>
      <c r="S7" s="24">
        <v>1956928</v>
      </c>
      <c r="T7" s="24">
        <v>1121.26</v>
      </c>
      <c r="U7" s="24">
        <v>1745.29</v>
      </c>
      <c r="V7" s="24">
        <v>10033</v>
      </c>
      <c r="W7" s="24">
        <v>2.5499999999999998</v>
      </c>
      <c r="X7" s="24">
        <v>3934.51</v>
      </c>
      <c r="Y7" s="24">
        <v>38.24</v>
      </c>
      <c r="Z7" s="24">
        <v>37.18</v>
      </c>
      <c r="AA7" s="24">
        <v>38.799999999999997</v>
      </c>
      <c r="AB7" s="24">
        <v>41.02</v>
      </c>
      <c r="AC7" s="24">
        <v>41.6</v>
      </c>
      <c r="AD7" s="24">
        <v>102.73</v>
      </c>
      <c r="AE7" s="24">
        <v>105.78</v>
      </c>
      <c r="AF7" s="24">
        <v>106.09</v>
      </c>
      <c r="AG7" s="24">
        <v>101.98</v>
      </c>
      <c r="AH7" s="24">
        <v>102.68</v>
      </c>
      <c r="AI7" s="24">
        <v>105.09</v>
      </c>
      <c r="AJ7" s="24">
        <v>321.95999999999998</v>
      </c>
      <c r="AK7" s="24">
        <v>348.05</v>
      </c>
      <c r="AL7" s="24">
        <v>321.02999999999997</v>
      </c>
      <c r="AM7" s="24">
        <v>270.95</v>
      </c>
      <c r="AN7" s="24">
        <v>265.74</v>
      </c>
      <c r="AO7" s="24">
        <v>94.97</v>
      </c>
      <c r="AP7" s="24">
        <v>63.96</v>
      </c>
      <c r="AQ7" s="24">
        <v>69.42</v>
      </c>
      <c r="AR7" s="24">
        <v>52.27</v>
      </c>
      <c r="AS7" s="24">
        <v>58.68</v>
      </c>
      <c r="AT7" s="24">
        <v>65.73</v>
      </c>
      <c r="AU7" s="24">
        <v>21.14</v>
      </c>
      <c r="AV7" s="24">
        <v>14.16</v>
      </c>
      <c r="AW7" s="24">
        <v>9.75</v>
      </c>
      <c r="AX7" s="24">
        <v>13.65</v>
      </c>
      <c r="AY7" s="24">
        <v>15.79</v>
      </c>
      <c r="AZ7" s="24">
        <v>47.72</v>
      </c>
      <c r="BA7" s="24">
        <v>44.24</v>
      </c>
      <c r="BB7" s="24">
        <v>43.07</v>
      </c>
      <c r="BC7" s="24">
        <v>41.51</v>
      </c>
      <c r="BD7" s="24">
        <v>45.01</v>
      </c>
      <c r="BE7" s="24">
        <v>48.91</v>
      </c>
      <c r="BF7" s="24">
        <v>4601.41</v>
      </c>
      <c r="BG7" s="24">
        <v>4586.49</v>
      </c>
      <c r="BH7" s="24">
        <v>3929.39</v>
      </c>
      <c r="BI7" s="24">
        <v>2876.21</v>
      </c>
      <c r="BJ7" s="24">
        <v>2444.81</v>
      </c>
      <c r="BK7" s="24">
        <v>1206.79</v>
      </c>
      <c r="BL7" s="24">
        <v>1258.43</v>
      </c>
      <c r="BM7" s="24">
        <v>1163.75</v>
      </c>
      <c r="BN7" s="24">
        <v>1160.22</v>
      </c>
      <c r="BO7" s="24">
        <v>1141.98</v>
      </c>
      <c r="BP7" s="24">
        <v>1156.82</v>
      </c>
      <c r="BQ7" s="24">
        <v>22.03</v>
      </c>
      <c r="BR7" s="24">
        <v>20.87</v>
      </c>
      <c r="BS7" s="24">
        <v>22.13</v>
      </c>
      <c r="BT7" s="24">
        <v>25.15</v>
      </c>
      <c r="BU7" s="24">
        <v>25.48</v>
      </c>
      <c r="BV7" s="24">
        <v>71.84</v>
      </c>
      <c r="BW7" s="24">
        <v>73.36</v>
      </c>
      <c r="BX7" s="24">
        <v>72.599999999999994</v>
      </c>
      <c r="BY7" s="24">
        <v>81.81</v>
      </c>
      <c r="BZ7" s="24">
        <v>82.27</v>
      </c>
      <c r="CA7" s="24">
        <v>75.33</v>
      </c>
      <c r="CB7" s="24">
        <v>439.02</v>
      </c>
      <c r="CC7" s="24">
        <v>439.43</v>
      </c>
      <c r="CD7" s="24">
        <v>417.75</v>
      </c>
      <c r="CE7" s="24">
        <v>373.29</v>
      </c>
      <c r="CF7" s="24">
        <v>379.17</v>
      </c>
      <c r="CG7" s="24">
        <v>228.47</v>
      </c>
      <c r="CH7" s="24">
        <v>224.88</v>
      </c>
      <c r="CI7" s="24">
        <v>228.64</v>
      </c>
      <c r="CJ7" s="24">
        <v>193.59</v>
      </c>
      <c r="CK7" s="24">
        <v>194.42</v>
      </c>
      <c r="CL7" s="24">
        <v>215.73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42.47</v>
      </c>
      <c r="CS7" s="24">
        <v>42.4</v>
      </c>
      <c r="CT7" s="24">
        <v>42.28</v>
      </c>
      <c r="CU7" s="24">
        <v>45.3</v>
      </c>
      <c r="CV7" s="24">
        <v>45.6</v>
      </c>
      <c r="CW7" s="24">
        <v>43.28</v>
      </c>
      <c r="CX7" s="24">
        <v>94.59</v>
      </c>
      <c r="CY7" s="24">
        <v>94.76</v>
      </c>
      <c r="CZ7" s="24">
        <v>95.14</v>
      </c>
      <c r="DA7" s="24">
        <v>97.01</v>
      </c>
      <c r="DB7" s="24">
        <v>96.21</v>
      </c>
      <c r="DC7" s="24">
        <v>83.75</v>
      </c>
      <c r="DD7" s="24">
        <v>84.19</v>
      </c>
      <c r="DE7" s="24">
        <v>84.34</v>
      </c>
      <c r="DF7" s="24">
        <v>88.37</v>
      </c>
      <c r="DG7" s="24">
        <v>88.66</v>
      </c>
      <c r="DH7" s="24">
        <v>86.21</v>
      </c>
      <c r="DI7" s="24">
        <v>40.76</v>
      </c>
      <c r="DJ7" s="24">
        <v>42.49</v>
      </c>
      <c r="DK7" s="24">
        <v>44.15</v>
      </c>
      <c r="DL7" s="24">
        <v>45.96</v>
      </c>
      <c r="DM7" s="24">
        <v>47.74</v>
      </c>
      <c r="DN7" s="24">
        <v>24.68</v>
      </c>
      <c r="DO7" s="24">
        <v>21.36</v>
      </c>
      <c r="DP7" s="24">
        <v>22.79</v>
      </c>
      <c r="DQ7" s="24">
        <v>32.57</v>
      </c>
      <c r="DR7" s="24">
        <v>33.159999999999997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0.04</v>
      </c>
      <c r="EC7" s="24">
        <v>0.12</v>
      </c>
      <c r="ED7" s="24">
        <v>0.09</v>
      </c>
      <c r="EE7" s="24">
        <v>0.22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0.22</v>
      </c>
      <c r="EN7" s="24">
        <v>0.17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49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8" x14ac:dyDescent="0.15">
      <c r="B13" t="s">
        <v>112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1D3E9C02-5620-412F-A067-4ACAA2C694FD}"/>
</file>

<file path=customXml/itemProps2.xml><?xml version="1.0" encoding="utf-8"?>
<ds:datastoreItem xmlns:ds="http://schemas.openxmlformats.org/officeDocument/2006/customXml" ds:itemID="{09B6747D-F0EB-447E-B058-ADBDED4B4571}"/>
</file>

<file path=customXml/itemProps3.xml><?xml version="1.0" encoding="utf-8"?>
<ds:datastoreItem xmlns:ds="http://schemas.openxmlformats.org/officeDocument/2006/customXml" ds:itemID="{35913955-9C52-43F1-931C-8998C81D5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2025-02-15T03:37:44Z</dcterms:created>
  <dcterms:modified xsi:type="dcterms:W3CDTF">2025-02-15T03:38:34Z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