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 documentId="11_97F105868BD84041FF9D3E5A320391CF30D5923E" xr6:coauthVersionLast="47" xr6:coauthVersionMax="47" xr10:uidLastSave="{9ECFD2E1-5615-43DF-A294-799603E30446}"/>
  <workbookProtection workbookAlgorithmName="SHA-512" workbookHashValue="O2X47y3+SQGYAhwHupSrb3BKqcma7HgM8CVgefQxaEx1v4iAmTqpLidty3m16lX0kOkXvhFfuPyDA+wiXFPZ6A==" workbookSaltValue="7Qj9vRrVaPjxpG89/cGR1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P10" i="4"/>
  <c r="B10" i="4"/>
  <c r="BB8" i="4"/>
  <c r="AT8" i="4"/>
  <c r="AD8" i="4"/>
  <c r="W8" i="4"/>
  <c r="I8" i="4"/>
  <c r="B8" i="4"/>
  <c r="B6" i="4"/>
</calcChain>
</file>

<file path=xl/sharedStrings.xml><?xml version="1.0" encoding="utf-8"?>
<sst xmlns="http://schemas.openxmlformats.org/spreadsheetml/2006/main" count="326" uniqueCount="114">
  <si>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</si>
  <si>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</si>
  <si>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</si>
  <si>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</si>
  <si>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</si>
  <si>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</si>
  <si>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</si>
  <si>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</si>
  <si>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</si>
  <si>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</si>
  <si>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</si>
  <si>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</si>
  <si>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</si>
  <si>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</si>
  <si>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</si>
  <si>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</si>
  <si>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</si>
  <si>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</si>
  <si>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</si>
  <si>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</si>
  <si>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</si>
  <si>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</si>
  <si>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</si>
  <si>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</si>
  <si>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</si>
  <si>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</si>
  <si>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</si>
  <si>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　本事業は、生活排水処理の特性、効果や経済性などを考慮し、地域の特性に合わせて、個人の住宅ごとに、公設・公管理型の浄化槽を設置する事業であることから、維持管理や設備投資などの費用を使用料収入で回収することが困難な状況であり、設備投資などについては一般会計からの補助金で一部を賄うこととしています。
　そのため、「経常収支比率」や「経費回収率」は100％を下回る値で推移しております。
　「企業債残高対事業規模比率」は、事業開始後20年程度であるため、未償還残高が多く、類似団体平均よりも高率で推移していると考えられます。</t>
    <phoneticPr fontId="4"/>
  </si>
  <si>
    <t>2. 老朽化の状況について</t>
    <phoneticPr fontId="4"/>
  </si>
  <si>
    <t>　「有形固定資産減価償却率」は高率で推移しており、管渠以外の施設を中心に老朽化が進んでいることが懸念される状況です。</t>
    <phoneticPr fontId="4"/>
  </si>
  <si>
    <t>2. 老朽化の状況</t>
    <phoneticPr fontId="4"/>
  </si>
  <si>
    <t>全体総括</t>
    <rPh sb="0" eb="2">
      <t>ゼンタイ</t>
    </rPh>
    <rPh sb="2" eb="4">
      <t>ソウカツ</t>
    </rPh>
    <phoneticPr fontId="4"/>
  </si>
  <si>
    <t xml:space="preserve">　本事業の性質上、赤字経営となりやすい傾向にありますが、公共下水道を中心とした下水道事業全体で経営を行っているため、経営に支障は生じておりません（※）。
　しかしながら、本事業においても収支差を縮小させるため、費用の低減に取組み、安定的・効率的な経営に努める必要があります。
※本事業は平成16年度から開始していますが、経営比較分析表は令和5年度決算より作成しています。
</t>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</si>
  <si>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</si>
  <si>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</si>
  <si>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</si>
  <si>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</si>
  <si>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</si>
  <si>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</si>
  <si>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</si>
  <si>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</si>
  <si>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</si>
  <si>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</si>
  <si>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</si>
  <si>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</si>
  <si>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</si>
  <si>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</si>
  <si>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</si>
  <si>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</si>
  <si>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</si>
  <si>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</si>
  <si>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</si>
  <si>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</si>
  <si>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</si>
  <si>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</si>
  <si>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</si>
  <si>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</si>
  <si>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</si>
  <si>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</si>
  <si>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</si>
  <si>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</si>
  <si>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</si>
  <si>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</si>
  <si>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</si>
  <si>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</si>
  <si>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</si>
  <si>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</si>
  <si>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</si>
  <si>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</si>
  <si>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</si>
  <si>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</si>
  <si>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</si>
  <si>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</si>
  <si>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</si>
  <si>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</si>
  <si>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</si>
  <si>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</si>
  <si>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</si>
  <si>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</si>
  <si>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</si>
  <si>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</si>
  <si>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</si>
  <si>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</si>
  <si>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</si>
  <si>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</si>
  <si>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</si>
  <si>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</si>
  <si>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</si>
  <si>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</si>
  <si>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</si>
  <si>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</si>
  <si>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</si>
  <si>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</si>
  <si>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</si>
  <si>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</si>
  <si>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</si>
  <si>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</si>
  <si>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</si>
  <si>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仙台市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</si>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</sst>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87-44C7-84A6-60480D358CA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187-44C7-84A6-60480D358CA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45.86</c:v>
                </c:pt>
              </c:numCache>
            </c:numRef>
          </c:val>
          <c:extLst>
            <c:ext xmlns:c16="http://schemas.microsoft.com/office/drawing/2014/chart" uri="{C3380CC4-5D6E-409C-BE32-E72D297353CC}">
              <c16:uniqueId val="{00000000-198C-4F27-A0DA-1C855F99095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54.08</c:v>
                </c:pt>
              </c:numCache>
            </c:numRef>
          </c:val>
          <c:smooth val="0"/>
          <c:extLst>
            <c:ext xmlns:c16="http://schemas.microsoft.com/office/drawing/2014/chart" uri="{C3380CC4-5D6E-409C-BE32-E72D297353CC}">
              <c16:uniqueId val="{00000001-198C-4F27-A0DA-1C855F99095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995D-42F0-8EBA-17099A3B3C3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90.57</c:v>
                </c:pt>
              </c:numCache>
            </c:numRef>
          </c:val>
          <c:smooth val="0"/>
          <c:extLst>
            <c:ext xmlns:c16="http://schemas.microsoft.com/office/drawing/2014/chart" uri="{C3380CC4-5D6E-409C-BE32-E72D297353CC}">
              <c16:uniqueId val="{00000001-995D-42F0-8EBA-17099A3B3C3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35.44</c:v>
                </c:pt>
              </c:numCache>
            </c:numRef>
          </c:val>
          <c:extLst>
            <c:ext xmlns:c16="http://schemas.microsoft.com/office/drawing/2014/chart" uri="{C3380CC4-5D6E-409C-BE32-E72D297353CC}">
              <c16:uniqueId val="{00000000-5799-41DD-9AA8-03E0453E0A2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96.95</c:v>
                </c:pt>
              </c:numCache>
            </c:numRef>
          </c:val>
          <c:smooth val="0"/>
          <c:extLst>
            <c:ext xmlns:c16="http://schemas.microsoft.com/office/drawing/2014/chart" uri="{C3380CC4-5D6E-409C-BE32-E72D297353CC}">
              <c16:uniqueId val="{00000001-5799-41DD-9AA8-03E0453E0A2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41.3</c:v>
                </c:pt>
              </c:numCache>
            </c:numRef>
          </c:val>
          <c:extLst>
            <c:ext xmlns:c16="http://schemas.microsoft.com/office/drawing/2014/chart" uri="{C3380CC4-5D6E-409C-BE32-E72D297353CC}">
              <c16:uniqueId val="{00000000-3697-4A86-B3E1-A4059308235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26.92</c:v>
                </c:pt>
              </c:numCache>
            </c:numRef>
          </c:val>
          <c:smooth val="0"/>
          <c:extLst>
            <c:ext xmlns:c16="http://schemas.microsoft.com/office/drawing/2014/chart" uri="{C3380CC4-5D6E-409C-BE32-E72D297353CC}">
              <c16:uniqueId val="{00000001-3697-4A86-B3E1-A4059308235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4A-4418-AD58-7656A09C165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C4A-4418-AD58-7656A09C165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468.68</c:v>
                </c:pt>
              </c:numCache>
            </c:numRef>
          </c:val>
          <c:extLst>
            <c:ext xmlns:c16="http://schemas.microsoft.com/office/drawing/2014/chart" uri="{C3380CC4-5D6E-409C-BE32-E72D297353CC}">
              <c16:uniqueId val="{00000000-300D-440A-AD18-0DE7757C34C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91.33</c:v>
                </c:pt>
              </c:numCache>
            </c:numRef>
          </c:val>
          <c:smooth val="0"/>
          <c:extLst>
            <c:ext xmlns:c16="http://schemas.microsoft.com/office/drawing/2014/chart" uri="{C3380CC4-5D6E-409C-BE32-E72D297353CC}">
              <c16:uniqueId val="{00000001-300D-440A-AD18-0DE7757C34C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-54.66</c:v>
                </c:pt>
              </c:numCache>
            </c:numRef>
          </c:val>
          <c:extLst>
            <c:ext xmlns:c16="http://schemas.microsoft.com/office/drawing/2014/chart" uri="{C3380CC4-5D6E-409C-BE32-E72D297353CC}">
              <c16:uniqueId val="{00000000-D154-41CE-B331-475C56F9FF4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126.97</c:v>
                </c:pt>
              </c:numCache>
            </c:numRef>
          </c:val>
          <c:smooth val="0"/>
          <c:extLst>
            <c:ext xmlns:c16="http://schemas.microsoft.com/office/drawing/2014/chart" uri="{C3380CC4-5D6E-409C-BE32-E72D297353CC}">
              <c16:uniqueId val="{00000001-D154-41CE-B331-475C56F9FF4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1831.7</c:v>
                </c:pt>
              </c:numCache>
            </c:numRef>
          </c:val>
          <c:extLst>
            <c:ext xmlns:c16="http://schemas.microsoft.com/office/drawing/2014/chart" uri="{C3380CC4-5D6E-409C-BE32-E72D297353CC}">
              <c16:uniqueId val="{00000000-2F12-42CE-B126-E33E7468505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338.47</c:v>
                </c:pt>
              </c:numCache>
            </c:numRef>
          </c:val>
          <c:smooth val="0"/>
          <c:extLst>
            <c:ext xmlns:c16="http://schemas.microsoft.com/office/drawing/2014/chart" uri="{C3380CC4-5D6E-409C-BE32-E72D297353CC}">
              <c16:uniqueId val="{00000001-2F12-42CE-B126-E33E7468505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15.99</c:v>
                </c:pt>
              </c:numCache>
            </c:numRef>
          </c:val>
          <c:extLst>
            <c:ext xmlns:c16="http://schemas.microsoft.com/office/drawing/2014/chart" uri="{C3380CC4-5D6E-409C-BE32-E72D297353CC}">
              <c16:uniqueId val="{00000000-1AC7-4381-BE3E-E14561A5FF1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56.06</c:v>
                </c:pt>
              </c:numCache>
            </c:numRef>
          </c:val>
          <c:smooth val="0"/>
          <c:extLst>
            <c:ext xmlns:c16="http://schemas.microsoft.com/office/drawing/2014/chart" uri="{C3380CC4-5D6E-409C-BE32-E72D297353CC}">
              <c16:uniqueId val="{00000001-1AC7-4381-BE3E-E14561A5FF1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818.85</c:v>
                </c:pt>
              </c:numCache>
            </c:numRef>
          </c:val>
          <c:extLst>
            <c:ext xmlns:c16="http://schemas.microsoft.com/office/drawing/2014/chart" uri="{C3380CC4-5D6E-409C-BE32-E72D297353CC}">
              <c16:uniqueId val="{00000000-7D93-47B4-8263-97949E1EE9A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304.36</c:v>
                </c:pt>
              </c:numCache>
            </c:numRef>
          </c:val>
          <c:smooth val="0"/>
          <c:extLst>
            <c:ext xmlns:c16="http://schemas.microsoft.com/office/drawing/2014/chart" uri="{C3380CC4-5D6E-409C-BE32-E72D297353CC}">
              <c16:uniqueId val="{00000001-7D93-47B4-8263-97949E1EE9A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1" zoomScaleNormal="100" workbookViewId="0">
      <selection activeCell="B8" sqref="B8:H8"/>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宮城県　仙台市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4">
        <f>データ!S6</f>
        <v>1066362</v>
      </c>
      <c r="AM8" s="44"/>
      <c r="AN8" s="44"/>
      <c r="AO8" s="44"/>
      <c r="AP8" s="44"/>
      <c r="AQ8" s="44"/>
      <c r="AR8" s="44"/>
      <c r="AS8" s="44"/>
      <c r="AT8" s="45">
        <f>データ!T6</f>
        <v>786.35</v>
      </c>
      <c r="AU8" s="45"/>
      <c r="AV8" s="45"/>
      <c r="AW8" s="45"/>
      <c r="AX8" s="45"/>
      <c r="AY8" s="45"/>
      <c r="AZ8" s="45"/>
      <c r="BA8" s="45"/>
      <c r="BB8" s="45">
        <f>データ!U6</f>
        <v>1356.09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28.96</v>
      </c>
      <c r="J10" s="45"/>
      <c r="K10" s="45"/>
      <c r="L10" s="45"/>
      <c r="M10" s="45"/>
      <c r="N10" s="45"/>
      <c r="O10" s="45"/>
      <c r="P10" s="45">
        <f>データ!P6</f>
        <v>0.44</v>
      </c>
      <c r="Q10" s="45"/>
      <c r="R10" s="45"/>
      <c r="S10" s="45"/>
      <c r="T10" s="45"/>
      <c r="U10" s="45"/>
      <c r="V10" s="45"/>
      <c r="W10" s="45">
        <f>データ!Q6</f>
        <v>100</v>
      </c>
      <c r="X10" s="45"/>
      <c r="Y10" s="45"/>
      <c r="Z10" s="45"/>
      <c r="AA10" s="45"/>
      <c r="AB10" s="45"/>
      <c r="AC10" s="45"/>
      <c r="AD10" s="44">
        <f>データ!R6</f>
        <v>1760</v>
      </c>
      <c r="AE10" s="44"/>
      <c r="AF10" s="44"/>
      <c r="AG10" s="44"/>
      <c r="AH10" s="44"/>
      <c r="AI10" s="44"/>
      <c r="AJ10" s="44"/>
      <c r="AK10" s="2"/>
      <c r="AL10" s="44">
        <f>データ!V6</f>
        <v>4706</v>
      </c>
      <c r="AM10" s="44"/>
      <c r="AN10" s="44"/>
      <c r="AO10" s="44"/>
      <c r="AP10" s="44"/>
      <c r="AQ10" s="44"/>
      <c r="AR10" s="44"/>
      <c r="AS10" s="44"/>
      <c r="AT10" s="45">
        <f>データ!W6</f>
        <v>0</v>
      </c>
      <c r="AU10" s="45"/>
      <c r="AV10" s="45"/>
      <c r="AW10" s="45"/>
      <c r="AX10" s="45"/>
      <c r="AY10" s="45"/>
      <c r="AZ10" s="45"/>
      <c r="BA10" s="45"/>
      <c r="BB10" s="45" t="str">
        <f>データ!X6</f>
        <v>-</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27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28</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29</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30</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31</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32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33</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34</v>
      </c>
      <c r="C84" s="12"/>
      <c r="D84" s="12"/>
      <c r="E84" s="12" t="s">
        <v>35</v>
      </c>
      <c r="F84" s="12" t="s">
        <v>36</v>
      </c>
      <c r="G84" s="12" t="s">
        <v>37</v>
      </c>
      <c r="H84" s="12" t="s">
        <v>38</v>
      </c>
      <c r="I84" s="12" t="s">
        <v>39</v>
      </c>
      <c r="J84" s="12" t="s">
        <v>40</v>
      </c>
      <c r="K84" s="12" t="s">
        <v>41</v>
      </c>
      <c r="L84" s="12" t="s">
        <v>42</v>
      </c>
      <c r="M84" s="12" t="s">
        <v>43</v>
      </c>
      <c r="N84" s="12" t="s">
        <v>44</v>
      </c>
      <c r="O84" s="12" t="s">
        <v>45</v>
      </c>
    </row>
    <row r="85" spans="1:78" hidden="1" x14ac:dyDescent="0.15">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ViQVCXniEzUMiTDu+uTVRR+MZvLJh/04t2bb1a91n6SF/jcmTPU4J3W04UniNzZl1ZJZjr/VrIKgaYWJ6+T8pw==" saltValue="2FkAjbQ3b8hXI61p6fAY8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30</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8"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34</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8" s="22" customFormat="1" x14ac:dyDescent="0.15">
      <c r="A6" s="14" t="s">
        <v>97</v>
      </c>
      <c r="B6" s="19">
        <f>B7</f>
        <v>2023</v>
      </c>
      <c r="C6" s="19">
        <f t="shared" ref="C6:X6" si="3">C7</f>
        <v>41009</v>
      </c>
      <c r="D6" s="19">
        <f t="shared" si="3"/>
        <v>46</v>
      </c>
      <c r="E6" s="19">
        <f t="shared" si="3"/>
        <v>18</v>
      </c>
      <c r="F6" s="19">
        <f t="shared" si="3"/>
        <v>0</v>
      </c>
      <c r="G6" s="19">
        <f t="shared" si="3"/>
        <v>0</v>
      </c>
      <c r="H6" s="19" t="str">
        <f t="shared" si="3"/>
        <v>宮城県　仙台市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28.96</v>
      </c>
      <c r="P6" s="20">
        <f t="shared" si="3"/>
        <v>0.44</v>
      </c>
      <c r="Q6" s="20">
        <f t="shared" si="3"/>
        <v>100</v>
      </c>
      <c r="R6" s="20">
        <f t="shared" si="3"/>
        <v>1760</v>
      </c>
      <c r="S6" s="20">
        <f t="shared" si="3"/>
        <v>1066362</v>
      </c>
      <c r="T6" s="20">
        <f t="shared" si="3"/>
        <v>786.35</v>
      </c>
      <c r="U6" s="20">
        <f t="shared" si="3"/>
        <v>1356.09</v>
      </c>
      <c r="V6" s="20">
        <f t="shared" si="3"/>
        <v>4706</v>
      </c>
      <c r="W6" s="20">
        <f t="shared" si="3"/>
        <v>0</v>
      </c>
      <c r="X6" s="20" t="str">
        <f t="shared" si="3"/>
        <v>-</v>
      </c>
      <c r="Y6" s="21" t="str">
        <f>IF(Y7="",NA(),Y7)</f>
        <v>-</v>
      </c>
      <c r="Z6" s="21" t="str">
        <f t="shared" ref="Z6:AH6" si="4">IF(Z7="",NA(),Z7)</f>
        <v>-</v>
      </c>
      <c r="AA6" s="21" t="str">
        <f t="shared" si="4"/>
        <v>-</v>
      </c>
      <c r="AB6" s="21" t="str">
        <f t="shared" si="4"/>
        <v>-</v>
      </c>
      <c r="AC6" s="21">
        <f t="shared" si="4"/>
        <v>35.44</v>
      </c>
      <c r="AD6" s="21" t="str">
        <f t="shared" si="4"/>
        <v>-</v>
      </c>
      <c r="AE6" s="21" t="str">
        <f t="shared" si="4"/>
        <v>-</v>
      </c>
      <c r="AF6" s="21" t="str">
        <f t="shared" si="4"/>
        <v>-</v>
      </c>
      <c r="AG6" s="21" t="str">
        <f t="shared" si="4"/>
        <v>-</v>
      </c>
      <c r="AH6" s="21">
        <f t="shared" si="4"/>
        <v>96.95</v>
      </c>
      <c r="AI6" s="20" t="str">
        <f>IF(AI7="","",IF(AI7="-","【-】","【"&amp;SUBSTITUTE(TEXT(AI7,"#,##0.00"),"-","△")&amp;"】"))</f>
        <v>【96.62】</v>
      </c>
      <c r="AJ6" s="21" t="str">
        <f>IF(AJ7="",NA(),AJ7)</f>
        <v>-</v>
      </c>
      <c r="AK6" s="21" t="str">
        <f t="shared" ref="AK6:AS6" si="5">IF(AK7="",NA(),AK7)</f>
        <v>-</v>
      </c>
      <c r="AL6" s="21" t="str">
        <f t="shared" si="5"/>
        <v>-</v>
      </c>
      <c r="AM6" s="21" t="str">
        <f t="shared" si="5"/>
        <v>-</v>
      </c>
      <c r="AN6" s="21">
        <f t="shared" si="5"/>
        <v>468.68</v>
      </c>
      <c r="AO6" s="21" t="str">
        <f t="shared" si="5"/>
        <v>-</v>
      </c>
      <c r="AP6" s="21" t="str">
        <f t="shared" si="5"/>
        <v>-</v>
      </c>
      <c r="AQ6" s="21" t="str">
        <f t="shared" si="5"/>
        <v>-</v>
      </c>
      <c r="AR6" s="21" t="str">
        <f t="shared" si="5"/>
        <v>-</v>
      </c>
      <c r="AS6" s="21">
        <f t="shared" si="5"/>
        <v>91.33</v>
      </c>
      <c r="AT6" s="20" t="str">
        <f>IF(AT7="","",IF(AT7="-","【-】","【"&amp;SUBSTITUTE(TEXT(AT7,"#,##0.00"),"-","△")&amp;"】"))</f>
        <v>【111.69】</v>
      </c>
      <c r="AU6" s="21" t="str">
        <f>IF(AU7="",NA(),AU7)</f>
        <v>-</v>
      </c>
      <c r="AV6" s="21" t="str">
        <f t="shared" ref="AV6:BD6" si="6">IF(AV7="",NA(),AV7)</f>
        <v>-</v>
      </c>
      <c r="AW6" s="21" t="str">
        <f t="shared" si="6"/>
        <v>-</v>
      </c>
      <c r="AX6" s="21" t="str">
        <f t="shared" si="6"/>
        <v>-</v>
      </c>
      <c r="AY6" s="21">
        <f t="shared" si="6"/>
        <v>-54.66</v>
      </c>
      <c r="AZ6" s="21" t="str">
        <f t="shared" si="6"/>
        <v>-</v>
      </c>
      <c r="BA6" s="21" t="str">
        <f t="shared" si="6"/>
        <v>-</v>
      </c>
      <c r="BB6" s="21" t="str">
        <f t="shared" si="6"/>
        <v>-</v>
      </c>
      <c r="BC6" s="21" t="str">
        <f t="shared" si="6"/>
        <v>-</v>
      </c>
      <c r="BD6" s="21">
        <f t="shared" si="6"/>
        <v>126.97</v>
      </c>
      <c r="BE6" s="20" t="str">
        <f>IF(BE7="","",IF(BE7="-","【-】","【"&amp;SUBSTITUTE(TEXT(BE7,"#,##0.00"),"-","△")&amp;"】"))</f>
        <v>【111.29】</v>
      </c>
      <c r="BF6" s="21" t="str">
        <f>IF(BF7="",NA(),BF7)</f>
        <v>-</v>
      </c>
      <c r="BG6" s="21" t="str">
        <f t="shared" ref="BG6:BO6" si="7">IF(BG7="",NA(),BG7)</f>
        <v>-</v>
      </c>
      <c r="BH6" s="21" t="str">
        <f t="shared" si="7"/>
        <v>-</v>
      </c>
      <c r="BI6" s="21" t="str">
        <f t="shared" si="7"/>
        <v>-</v>
      </c>
      <c r="BJ6" s="21">
        <f t="shared" si="7"/>
        <v>1831.7</v>
      </c>
      <c r="BK6" s="21" t="str">
        <f t="shared" si="7"/>
        <v>-</v>
      </c>
      <c r="BL6" s="21" t="str">
        <f t="shared" si="7"/>
        <v>-</v>
      </c>
      <c r="BM6" s="21" t="str">
        <f t="shared" si="7"/>
        <v>-</v>
      </c>
      <c r="BN6" s="21" t="str">
        <f t="shared" si="7"/>
        <v>-</v>
      </c>
      <c r="BO6" s="21">
        <f t="shared" si="7"/>
        <v>338.47</v>
      </c>
      <c r="BP6" s="20" t="str">
        <f>IF(BP7="","",IF(BP7="-","【-】","【"&amp;SUBSTITUTE(TEXT(BP7,"#,##0.00"),"-","△")&amp;"】"))</f>
        <v>【349.83】</v>
      </c>
      <c r="BQ6" s="21" t="str">
        <f>IF(BQ7="",NA(),BQ7)</f>
        <v>-</v>
      </c>
      <c r="BR6" s="21" t="str">
        <f t="shared" ref="BR6:BZ6" si="8">IF(BR7="",NA(),BR7)</f>
        <v>-</v>
      </c>
      <c r="BS6" s="21" t="str">
        <f t="shared" si="8"/>
        <v>-</v>
      </c>
      <c r="BT6" s="21" t="str">
        <f t="shared" si="8"/>
        <v>-</v>
      </c>
      <c r="BU6" s="21">
        <f t="shared" si="8"/>
        <v>15.99</v>
      </c>
      <c r="BV6" s="21" t="str">
        <f t="shared" si="8"/>
        <v>-</v>
      </c>
      <c r="BW6" s="21" t="str">
        <f t="shared" si="8"/>
        <v>-</v>
      </c>
      <c r="BX6" s="21" t="str">
        <f t="shared" si="8"/>
        <v>-</v>
      </c>
      <c r="BY6" s="21" t="str">
        <f t="shared" si="8"/>
        <v>-</v>
      </c>
      <c r="BZ6" s="21">
        <f t="shared" si="8"/>
        <v>56.06</v>
      </c>
      <c r="CA6" s="20" t="str">
        <f>IF(CA7="","",IF(CA7="-","【-】","【"&amp;SUBSTITUTE(TEXT(CA7,"#,##0.00"),"-","△")&amp;"】"))</f>
        <v>【53.65】</v>
      </c>
      <c r="CB6" s="21" t="str">
        <f>IF(CB7="",NA(),CB7)</f>
        <v>-</v>
      </c>
      <c r="CC6" s="21" t="str">
        <f t="shared" ref="CC6:CK6" si="9">IF(CC7="",NA(),CC7)</f>
        <v>-</v>
      </c>
      <c r="CD6" s="21" t="str">
        <f t="shared" si="9"/>
        <v>-</v>
      </c>
      <c r="CE6" s="21" t="str">
        <f t="shared" si="9"/>
        <v>-</v>
      </c>
      <c r="CF6" s="21">
        <f t="shared" si="9"/>
        <v>818.85</v>
      </c>
      <c r="CG6" s="21" t="str">
        <f t="shared" si="9"/>
        <v>-</v>
      </c>
      <c r="CH6" s="21" t="str">
        <f t="shared" si="9"/>
        <v>-</v>
      </c>
      <c r="CI6" s="21" t="str">
        <f t="shared" si="9"/>
        <v>-</v>
      </c>
      <c r="CJ6" s="21" t="str">
        <f t="shared" si="9"/>
        <v>-</v>
      </c>
      <c r="CK6" s="21">
        <f t="shared" si="9"/>
        <v>304.36</v>
      </c>
      <c r="CL6" s="20" t="str">
        <f>IF(CL7="","",IF(CL7="-","【-】","【"&amp;SUBSTITUTE(TEXT(CL7,"#,##0.00"),"-","△")&amp;"】"))</f>
        <v>【307.86】</v>
      </c>
      <c r="CM6" s="21" t="str">
        <f>IF(CM7="",NA(),CM7)</f>
        <v>-</v>
      </c>
      <c r="CN6" s="21" t="str">
        <f t="shared" ref="CN6:CV6" si="10">IF(CN7="",NA(),CN7)</f>
        <v>-</v>
      </c>
      <c r="CO6" s="21" t="str">
        <f t="shared" si="10"/>
        <v>-</v>
      </c>
      <c r="CP6" s="21" t="str">
        <f t="shared" si="10"/>
        <v>-</v>
      </c>
      <c r="CQ6" s="21">
        <f t="shared" si="10"/>
        <v>45.86</v>
      </c>
      <c r="CR6" s="21" t="str">
        <f t="shared" si="10"/>
        <v>-</v>
      </c>
      <c r="CS6" s="21" t="str">
        <f t="shared" si="10"/>
        <v>-</v>
      </c>
      <c r="CT6" s="21" t="str">
        <f t="shared" si="10"/>
        <v>-</v>
      </c>
      <c r="CU6" s="21" t="str">
        <f t="shared" si="10"/>
        <v>-</v>
      </c>
      <c r="CV6" s="21">
        <f t="shared" si="10"/>
        <v>54.08</v>
      </c>
      <c r="CW6" s="20" t="str">
        <f>IF(CW7="","",IF(CW7="-","【-】","【"&amp;SUBSTITUTE(TEXT(CW7,"#,##0.00"),"-","△")&amp;"】"))</f>
        <v>【54.61】</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90.57</v>
      </c>
      <c r="DH6" s="20" t="str">
        <f>IF(DH7="","",IF(DH7="-","【-】","【"&amp;SUBSTITUTE(TEXT(DH7,"#,##0.00"),"-","△")&amp;"】"))</f>
        <v>【85.31】</v>
      </c>
      <c r="DI6" s="21" t="str">
        <f>IF(DI7="",NA(),DI7)</f>
        <v>-</v>
      </c>
      <c r="DJ6" s="21" t="str">
        <f t="shared" ref="DJ6:DR6" si="12">IF(DJ7="",NA(),DJ7)</f>
        <v>-</v>
      </c>
      <c r="DK6" s="21" t="str">
        <f t="shared" si="12"/>
        <v>-</v>
      </c>
      <c r="DL6" s="21" t="str">
        <f t="shared" si="12"/>
        <v>-</v>
      </c>
      <c r="DM6" s="21">
        <f t="shared" si="12"/>
        <v>41.3</v>
      </c>
      <c r="DN6" s="21" t="str">
        <f t="shared" si="12"/>
        <v>-</v>
      </c>
      <c r="DO6" s="21" t="str">
        <f t="shared" si="12"/>
        <v>-</v>
      </c>
      <c r="DP6" s="21" t="str">
        <f t="shared" si="12"/>
        <v>-</v>
      </c>
      <c r="DQ6" s="21" t="str">
        <f t="shared" si="12"/>
        <v>-</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41009</v>
      </c>
      <c r="D7" s="23">
        <v>46</v>
      </c>
      <c r="E7" s="23">
        <v>18</v>
      </c>
      <c r="F7" s="23">
        <v>0</v>
      </c>
      <c r="G7" s="23">
        <v>0</v>
      </c>
      <c r="H7" s="23" t="s">
        <v>98</v>
      </c>
      <c r="I7" s="23" t="s">
        <v>99</v>
      </c>
      <c r="J7" s="23" t="s">
        <v>100</v>
      </c>
      <c r="K7" s="23" t="s">
        <v>101</v>
      </c>
      <c r="L7" s="23" t="s">
        <v>102</v>
      </c>
      <c r="M7" s="23" t="s">
        <v>103</v>
      </c>
      <c r="N7" s="24" t="s">
        <v>104</v>
      </c>
      <c r="O7" s="24">
        <v>28.96</v>
      </c>
      <c r="P7" s="24">
        <v>0.44</v>
      </c>
      <c r="Q7" s="24">
        <v>100</v>
      </c>
      <c r="R7" s="24">
        <v>1760</v>
      </c>
      <c r="S7" s="24">
        <v>1066362</v>
      </c>
      <c r="T7" s="24">
        <v>786.35</v>
      </c>
      <c r="U7" s="24">
        <v>1356.09</v>
      </c>
      <c r="V7" s="24">
        <v>4706</v>
      </c>
      <c r="W7" s="24">
        <v>0</v>
      </c>
      <c r="X7" s="24" t="s">
        <v>104</v>
      </c>
      <c r="Y7" s="24" t="s">
        <v>104</v>
      </c>
      <c r="Z7" s="24" t="s">
        <v>104</v>
      </c>
      <c r="AA7" s="24" t="s">
        <v>104</v>
      </c>
      <c r="AB7" s="24" t="s">
        <v>104</v>
      </c>
      <c r="AC7" s="24">
        <v>35.44</v>
      </c>
      <c r="AD7" s="24" t="s">
        <v>104</v>
      </c>
      <c r="AE7" s="24" t="s">
        <v>104</v>
      </c>
      <c r="AF7" s="24" t="s">
        <v>104</v>
      </c>
      <c r="AG7" s="24" t="s">
        <v>104</v>
      </c>
      <c r="AH7" s="24">
        <v>96.95</v>
      </c>
      <c r="AI7" s="24">
        <v>96.62</v>
      </c>
      <c r="AJ7" s="24" t="s">
        <v>104</v>
      </c>
      <c r="AK7" s="24" t="s">
        <v>104</v>
      </c>
      <c r="AL7" s="24" t="s">
        <v>104</v>
      </c>
      <c r="AM7" s="24" t="s">
        <v>104</v>
      </c>
      <c r="AN7" s="24">
        <v>468.68</v>
      </c>
      <c r="AO7" s="24" t="s">
        <v>104</v>
      </c>
      <c r="AP7" s="24" t="s">
        <v>104</v>
      </c>
      <c r="AQ7" s="24" t="s">
        <v>104</v>
      </c>
      <c r="AR7" s="24" t="s">
        <v>104</v>
      </c>
      <c r="AS7" s="24">
        <v>91.33</v>
      </c>
      <c r="AT7" s="24">
        <v>111.69</v>
      </c>
      <c r="AU7" s="24" t="s">
        <v>104</v>
      </c>
      <c r="AV7" s="24" t="s">
        <v>104</v>
      </c>
      <c r="AW7" s="24" t="s">
        <v>104</v>
      </c>
      <c r="AX7" s="24" t="s">
        <v>104</v>
      </c>
      <c r="AY7" s="24">
        <v>-54.66</v>
      </c>
      <c r="AZ7" s="24" t="s">
        <v>104</v>
      </c>
      <c r="BA7" s="24" t="s">
        <v>104</v>
      </c>
      <c r="BB7" s="24" t="s">
        <v>104</v>
      </c>
      <c r="BC7" s="24" t="s">
        <v>104</v>
      </c>
      <c r="BD7" s="24">
        <v>126.97</v>
      </c>
      <c r="BE7" s="24">
        <v>111.29</v>
      </c>
      <c r="BF7" s="24" t="s">
        <v>104</v>
      </c>
      <c r="BG7" s="24" t="s">
        <v>104</v>
      </c>
      <c r="BH7" s="24" t="s">
        <v>104</v>
      </c>
      <c r="BI7" s="24" t="s">
        <v>104</v>
      </c>
      <c r="BJ7" s="24">
        <v>1831.7</v>
      </c>
      <c r="BK7" s="24" t="s">
        <v>104</v>
      </c>
      <c r="BL7" s="24" t="s">
        <v>104</v>
      </c>
      <c r="BM7" s="24" t="s">
        <v>104</v>
      </c>
      <c r="BN7" s="24" t="s">
        <v>104</v>
      </c>
      <c r="BO7" s="24">
        <v>338.47</v>
      </c>
      <c r="BP7" s="24">
        <v>349.83</v>
      </c>
      <c r="BQ7" s="24" t="s">
        <v>104</v>
      </c>
      <c r="BR7" s="24" t="s">
        <v>104</v>
      </c>
      <c r="BS7" s="24" t="s">
        <v>104</v>
      </c>
      <c r="BT7" s="24" t="s">
        <v>104</v>
      </c>
      <c r="BU7" s="24">
        <v>15.99</v>
      </c>
      <c r="BV7" s="24" t="s">
        <v>104</v>
      </c>
      <c r="BW7" s="24" t="s">
        <v>104</v>
      </c>
      <c r="BX7" s="24" t="s">
        <v>104</v>
      </c>
      <c r="BY7" s="24" t="s">
        <v>104</v>
      </c>
      <c r="BZ7" s="24">
        <v>56.06</v>
      </c>
      <c r="CA7" s="24">
        <v>53.65</v>
      </c>
      <c r="CB7" s="24" t="s">
        <v>104</v>
      </c>
      <c r="CC7" s="24" t="s">
        <v>104</v>
      </c>
      <c r="CD7" s="24" t="s">
        <v>104</v>
      </c>
      <c r="CE7" s="24" t="s">
        <v>104</v>
      </c>
      <c r="CF7" s="24">
        <v>818.85</v>
      </c>
      <c r="CG7" s="24" t="s">
        <v>104</v>
      </c>
      <c r="CH7" s="24" t="s">
        <v>104</v>
      </c>
      <c r="CI7" s="24" t="s">
        <v>104</v>
      </c>
      <c r="CJ7" s="24" t="s">
        <v>104</v>
      </c>
      <c r="CK7" s="24">
        <v>304.36</v>
      </c>
      <c r="CL7" s="24">
        <v>307.86</v>
      </c>
      <c r="CM7" s="24" t="s">
        <v>104</v>
      </c>
      <c r="CN7" s="24" t="s">
        <v>104</v>
      </c>
      <c r="CO7" s="24" t="s">
        <v>104</v>
      </c>
      <c r="CP7" s="24" t="s">
        <v>104</v>
      </c>
      <c r="CQ7" s="24">
        <v>45.86</v>
      </c>
      <c r="CR7" s="24" t="s">
        <v>104</v>
      </c>
      <c r="CS7" s="24" t="s">
        <v>104</v>
      </c>
      <c r="CT7" s="24" t="s">
        <v>104</v>
      </c>
      <c r="CU7" s="24" t="s">
        <v>104</v>
      </c>
      <c r="CV7" s="24">
        <v>54.08</v>
      </c>
      <c r="CW7" s="24">
        <v>54.61</v>
      </c>
      <c r="CX7" s="24" t="s">
        <v>104</v>
      </c>
      <c r="CY7" s="24" t="s">
        <v>104</v>
      </c>
      <c r="CZ7" s="24" t="s">
        <v>104</v>
      </c>
      <c r="DA7" s="24" t="s">
        <v>104</v>
      </c>
      <c r="DB7" s="24">
        <v>100</v>
      </c>
      <c r="DC7" s="24" t="s">
        <v>104</v>
      </c>
      <c r="DD7" s="24" t="s">
        <v>104</v>
      </c>
      <c r="DE7" s="24" t="s">
        <v>104</v>
      </c>
      <c r="DF7" s="24" t="s">
        <v>104</v>
      </c>
      <c r="DG7" s="24">
        <v>90.57</v>
      </c>
      <c r="DH7" s="24">
        <v>85.31</v>
      </c>
      <c r="DI7" s="24" t="s">
        <v>104</v>
      </c>
      <c r="DJ7" s="24" t="s">
        <v>104</v>
      </c>
      <c r="DK7" s="24" t="s">
        <v>104</v>
      </c>
      <c r="DL7" s="24" t="s">
        <v>104</v>
      </c>
      <c r="DM7" s="24">
        <v>41.3</v>
      </c>
      <c r="DN7" s="24" t="s">
        <v>104</v>
      </c>
      <c r="DO7" s="24" t="s">
        <v>104</v>
      </c>
      <c r="DP7" s="24" t="s">
        <v>104</v>
      </c>
      <c r="DQ7" s="24" t="s">
        <v>104</v>
      </c>
      <c r="DR7" s="24">
        <v>26.92</v>
      </c>
      <c r="DS7" s="24">
        <v>25.25</v>
      </c>
      <c r="DT7" s="24" t="s">
        <v>104</v>
      </c>
      <c r="DU7" s="24" t="s">
        <v>104</v>
      </c>
      <c r="DV7" s="24" t="s">
        <v>104</v>
      </c>
      <c r="DW7" s="24" t="s">
        <v>104</v>
      </c>
      <c r="DX7" s="24" t="s">
        <v>104</v>
      </c>
      <c r="DY7" s="24" t="s">
        <v>104</v>
      </c>
      <c r="DZ7" s="24" t="s">
        <v>104</v>
      </c>
      <c r="EA7" s="24" t="s">
        <v>104</v>
      </c>
      <c r="EB7" s="24" t="s">
        <v>104</v>
      </c>
      <c r="EC7" s="24" t="s">
        <v>104</v>
      </c>
      <c r="ED7" s="24" t="s">
        <v>104</v>
      </c>
      <c r="EE7" s="24" t="s">
        <v>104</v>
      </c>
      <c r="EF7" s="24" t="s">
        <v>104</v>
      </c>
      <c r="EG7" s="24" t="s">
        <v>104</v>
      </c>
      <c r="EH7" s="24" t="s">
        <v>104</v>
      </c>
      <c r="EI7" s="24" t="s">
        <v>104</v>
      </c>
      <c r="EJ7" s="24" t="s">
        <v>104</v>
      </c>
      <c r="EK7" s="24" t="s">
        <v>104</v>
      </c>
      <c r="EL7" s="24" t="s">
        <v>104</v>
      </c>
      <c r="EM7" s="24" t="s">
        <v>104</v>
      </c>
      <c r="EN7" s="24" t="s">
        <v>104</v>
      </c>
      <c r="EO7" s="24" t="s">
        <v>104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110</v>
      </c>
    </row>
    <row r="12" spans="1:148" x14ac:dyDescent="0.15">
      <c r="B12">
        <v>1</v>
      </c>
      <c r="C12">
        <v>1</v>
      </c>
      <c r="D12">
        <v>2</v>
      </c>
      <c r="E12">
        <v>3</v>
      </c>
      <c r="F12">
        <v>4</v>
      </c>
      <c r="G12" t="s">
        <v>111</v>
      </c>
    </row>
    <row r="13" spans="1:148" x14ac:dyDescent="0.15">
      <c r="B13" t="s">
        <v>112</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0563CCC-FBA8-4B6B-9E5B-42D05EB50F93}"/>
</file>

<file path=customXml/itemProps2.xml><?xml version="1.0" encoding="utf-8"?>
<ds:datastoreItem xmlns:ds="http://schemas.openxmlformats.org/officeDocument/2006/customXml" ds:itemID="{6C7FC54B-F3C2-4C91-B65C-458BA2900EE6}"/>
</file>

<file path=customXml/itemProps3.xml><?xml version="1.0" encoding="utf-8"?>
<ds:datastoreItem xmlns:ds="http://schemas.openxmlformats.org/officeDocument/2006/customXml" ds:itemID="{80BF7330-60AC-428B-AB0D-581B0D71C5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2025-02-15T03:48:28Z</dcterms:created>
  <dcterms:modified xsi:type="dcterms:W3CDTF">2025-02-15T03:48:56Z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ies>
</file>