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B5DBAB4-5BE9-4FF8-B1E4-85D82D3A1719}" xr6:coauthVersionLast="47" xr6:coauthVersionMax="47" xr10:uidLastSave="{120EC6A4-57B6-407A-BD57-F2C75F68A0C5}"/>
  <workbookProtection workbookAlgorithmName="SHA-512" workbookHashValue="/3Qa/vL0ONSjqnnpVXARj4ewHNOKOC3uzEKMwHaEythqE0323YjAY9UN5DAKbLSp1REwGW4eUKdSI4SNfhmQjg==" workbookSaltValue="H3mktQ6FuptIYgLFMUwPw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AT10" i="4"/>
  <c r="AL10" i="4"/>
  <c r="I10" i="4"/>
  <c r="AL8" i="4"/>
  <c r="P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<sst xmlns="http://schemas.openxmlformats.org/spreadsheetml/2006/main" count="236" uniqueCount="114">
  <si>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</si>
  <si>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</si>
  <si>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</si>
  <si>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</si>
  <si>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</si>
  <si>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</si>
  <si>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</si>
  <si>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</si>
  <si>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</si>
  <si>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</si>
  <si>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</si>
  <si>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</si>
  <si>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</si>
  <si>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</si>
  <si>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</si>
  <si>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</si>
  <si>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</si>
  <si>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</si>
  <si>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</si>
  <si>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</si>
  <si>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</si>
  <si>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</si>
  <si>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</si>
  <si>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</si>
  <si>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</si>
  <si>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</si>
  <si>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</si>
  <si>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xml:space="preserve">　特定環境保全公共下水道事業は、市街化調整区域の事業であり、処理区域内人口が少ないことから、維持管理や改築更新の費用を使用料収入で回収することは困難な事業である。
　そのため、①経常収支比率や⑤経費回収率は100％を下回る状況が続いている。
  ②累積欠損金比率については、新型コロナウイルス感染症の影響により使用料収入が減少し、利益剰余金が減少したため、R3決算から発生したが、その後改善が図られている。
</t>
    </r>
    <r>
      <rPr>
        <sz val="11"/>
        <rFont val="ＭＳ ゴシック"/>
        <family val="3"/>
        <charset val="128"/>
      </rPr>
      <t>　③流動比率は、企業債償還額の増加に伴い低下したが、公共下水道事業も含めて経営戦略の見直しを行い、令</t>
    </r>
    <r>
      <rPr>
        <sz val="11"/>
        <color theme="1"/>
        <rFont val="ＭＳ ゴシック"/>
        <family val="3"/>
        <charset val="128"/>
      </rPr>
      <t>和６年４月に使用料改定も行ったことから、支払能力の問題は生じていない。
　今後も、公共下水等事業と一体的な事業を行う中で、引き続き費用の削減や財源の確保に努め、安定的な事業運営を図っていく。</t>
    </r>
    <rPh sb="1" eb="5">
      <t>トクテイカンキョウ</t>
    </rPh>
    <rPh sb="5" eb="7">
      <t>ホゼン</t>
    </rPh>
    <rPh sb="7" eb="9">
      <t>コウキョウ</t>
    </rPh>
    <rPh sb="9" eb="12">
      <t>ゲスイドウ</t>
    </rPh>
    <rPh sb="12" eb="14">
      <t>ジギョウ</t>
    </rPh>
    <rPh sb="16" eb="19">
      <t>シガイカ</t>
    </rPh>
    <rPh sb="19" eb="21">
      <t>チョウセイ</t>
    </rPh>
    <rPh sb="21" eb="23">
      <t>クイキ</t>
    </rPh>
    <rPh sb="24" eb="26">
      <t>ジギョウ</t>
    </rPh>
    <rPh sb="30" eb="32">
      <t>ショリ</t>
    </rPh>
    <rPh sb="32" eb="35">
      <t>クイキナイ</t>
    </rPh>
    <rPh sb="35" eb="37">
      <t>ジンコウ</t>
    </rPh>
    <rPh sb="38" eb="39">
      <t>スク</t>
    </rPh>
    <rPh sb="46" eb="48">
      <t>イジ</t>
    </rPh>
    <rPh sb="48" eb="50">
      <t>カンリ</t>
    </rPh>
    <rPh sb="51" eb="53">
      <t>カイチク</t>
    </rPh>
    <rPh sb="53" eb="55">
      <t>コウシン</t>
    </rPh>
    <rPh sb="56" eb="58">
      <t>ヒヨウ</t>
    </rPh>
    <rPh sb="59" eb="62">
      <t>シヨウリョウ</t>
    </rPh>
    <rPh sb="62" eb="64">
      <t>シュウニュウ</t>
    </rPh>
    <rPh sb="65" eb="67">
      <t>カイシュウ</t>
    </rPh>
    <rPh sb="72" eb="74">
      <t>コンナン</t>
    </rPh>
    <rPh sb="75" eb="77">
      <t>ジギョウ</t>
    </rPh>
    <rPh sb="89" eb="91">
      <t>ケイジョウ</t>
    </rPh>
    <rPh sb="91" eb="93">
      <t>シュウシ</t>
    </rPh>
    <rPh sb="93" eb="95">
      <t>ヒリツ</t>
    </rPh>
    <rPh sb="97" eb="99">
      <t>ケイヒ</t>
    </rPh>
    <rPh sb="99" eb="101">
      <t>カイシュウ</t>
    </rPh>
    <rPh sb="101" eb="102">
      <t>リツ</t>
    </rPh>
    <rPh sb="108" eb="110">
      <t>シタマワ</t>
    </rPh>
    <rPh sb="111" eb="113">
      <t>ジョウキョウ</t>
    </rPh>
    <rPh sb="114" eb="115">
      <t>ツヅ</t>
    </rPh>
    <rPh sb="167" eb="169">
      <t>ジョウヨ</t>
    </rPh>
    <rPh sb="180" eb="182">
      <t>ケッサン</t>
    </rPh>
    <rPh sb="192" eb="193">
      <t>ゴ</t>
    </rPh>
    <rPh sb="193" eb="195">
      <t>カイゼン</t>
    </rPh>
    <rPh sb="196" eb="197">
      <t>ハカ</t>
    </rPh>
    <rPh sb="206" eb="210">
      <t>リュウドウヒリツ</t>
    </rPh>
    <rPh sb="212" eb="215">
      <t>キギョウサイ</t>
    </rPh>
    <rPh sb="230" eb="237">
      <t>コウキョウゲスイドウジギョウ</t>
    </rPh>
    <rPh sb="238" eb="239">
      <t>フク</t>
    </rPh>
    <rPh sb="241" eb="245">
      <t>ケイエイセンリャク</t>
    </rPh>
    <rPh sb="246" eb="248">
      <t>ミナオ</t>
    </rPh>
    <rPh sb="250" eb="251">
      <t>オコナ</t>
    </rPh>
    <rPh sb="253" eb="255">
      <t>レイワ</t>
    </rPh>
    <rPh sb="256" eb="257">
      <t>ネン</t>
    </rPh>
    <rPh sb="258" eb="259">
      <t>ガツ</t>
    </rPh>
    <rPh sb="260" eb="263">
      <t>シヨウリョウ</t>
    </rPh>
    <rPh sb="263" eb="265">
      <t>カイテイ</t>
    </rPh>
    <rPh sb="266" eb="267">
      <t>オコナ</t>
    </rPh>
    <rPh sb="274" eb="276">
      <t>シハラ</t>
    </rPh>
    <rPh sb="276" eb="278">
      <t>ノウリョク</t>
    </rPh>
    <rPh sb="279" eb="281">
      <t>モンダイ</t>
    </rPh>
    <rPh sb="282" eb="283">
      <t>ショウ</t>
    </rPh>
    <rPh sb="292" eb="294">
      <t>コンゴ</t>
    </rPh>
    <rPh sb="296" eb="303">
      <t>コウキョウゲスイトウジギョウ</t>
    </rPh>
    <rPh sb="304" eb="307">
      <t>イッタイテキ</t>
    </rPh>
    <rPh sb="308" eb="310">
      <t>ジギョウ</t>
    </rPh>
    <rPh sb="311" eb="312">
      <t>オコナ</t>
    </rPh>
    <rPh sb="313" eb="314">
      <t>ナカ</t>
    </rPh>
    <rPh sb="316" eb="317">
      <t>ヒ</t>
    </rPh>
    <rPh sb="318" eb="319">
      <t>ツヅ</t>
    </rPh>
    <rPh sb="320" eb="322">
      <t>ヒヨウ</t>
    </rPh>
    <rPh sb="323" eb="325">
      <t>サクゲン</t>
    </rPh>
    <rPh sb="326" eb="328">
      <t>ザイゲン</t>
    </rPh>
    <rPh sb="329" eb="331">
      <t>カクホ</t>
    </rPh>
    <rPh sb="332" eb="333">
      <t>ツト</t>
    </rPh>
    <rPh sb="335" eb="338">
      <t>アンテイテキ</t>
    </rPh>
    <rPh sb="339" eb="343">
      <t>ジギョウウンエイ</t>
    </rPh>
    <rPh sb="344" eb="345">
      <t>ハカ</t>
    </rPh>
    <phoneticPr fontId="4"/>
  </si>
  <si>
    <t>2. 老朽化の状況について</t>
    <phoneticPr fontId="4"/>
  </si>
  <si>
    <t>　①有形固定資産減価償却率は類似団体平均を上回っているが、本市公共下水道の率を下回っており、老朽化が特段に進行しているわけではない。しかし、今後、標準耐用年数を経過する老朽化施設が増加していくため、ストックマネジメント計画に基づき、効率的に維持管理や改築更新を行っていく。</t>
    <rPh sb="2" eb="8">
      <t>ユウケイコテイシサン</t>
    </rPh>
    <rPh sb="8" eb="13">
      <t>ゲンカショウキャクリツ</t>
    </rPh>
    <rPh sb="14" eb="16">
      <t>ルイジ</t>
    </rPh>
    <rPh sb="16" eb="18">
      <t>ダンタイ</t>
    </rPh>
    <rPh sb="18" eb="20">
      <t>ヘイキン</t>
    </rPh>
    <rPh sb="21" eb="23">
      <t>ウワマワ</t>
    </rPh>
    <rPh sb="29" eb="31">
      <t>ホンシ</t>
    </rPh>
    <rPh sb="31" eb="36">
      <t>コウキョウゲスイドウ</t>
    </rPh>
    <rPh sb="37" eb="38">
      <t>リツ</t>
    </rPh>
    <rPh sb="39" eb="41">
      <t>シタマワ</t>
    </rPh>
    <rPh sb="46" eb="49">
      <t>ロウキュウカ</t>
    </rPh>
    <rPh sb="50" eb="52">
      <t>トクダン</t>
    </rPh>
    <rPh sb="53" eb="55">
      <t>シンコウ</t>
    </rPh>
    <phoneticPr fontId="4"/>
  </si>
  <si>
    <t>2. 老朽化の状況</t>
    <phoneticPr fontId="4"/>
  </si>
  <si>
    <t>全体総括</t>
    <rPh sb="0" eb="2">
      <t>ゼンタイ</t>
    </rPh>
    <rPh sb="2" eb="4">
      <t>ソウカツ</t>
    </rPh>
    <phoneticPr fontId="4"/>
  </si>
  <si>
    <t>　本市における特定環境保全公共下水道事業は、公共下水道の終末処理場で汚水処理を行うなど、公共下水道事業と密接に関連しながら事業運営を行っている。
　したがって、引き続き公共下水道事業と一体となって持続可能な健全経営に努めていく。</t>
    <rPh sb="39" eb="40">
      <t>オコナ</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</si>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</sst>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107A-4D19-8FE2-C56D708CA0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07A-4D19-8FE2-C56D708CA0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93.16</c:v>
                </c:pt>
                <c:pt idx="1">
                  <c:v>93.31</c:v>
                </c:pt>
                <c:pt idx="2">
                  <c:v>93.33</c:v>
                </c:pt>
                <c:pt idx="3">
                  <c:v>92.64</c:v>
                </c:pt>
                <c:pt idx="4">
                  <c:v>93.7</c:v>
                </c:pt>
              </c:numCache>
            </c:numRef>
          </c:val>
          <c:extLst>
            <c:ext xmlns:c16="http://schemas.microsoft.com/office/drawing/2014/chart" uri="{C3380CC4-5D6E-409C-BE32-E72D297353CC}">
              <c16:uniqueId val="{00000000-C8B9-4E8C-8533-04953553E1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8B9-4E8C-8533-04953553E1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28.16</c:v>
                </c:pt>
                <c:pt idx="1">
                  <c:v>29.82</c:v>
                </c:pt>
                <c:pt idx="2">
                  <c:v>31.49</c:v>
                </c:pt>
                <c:pt idx="3">
                  <c:v>33.25</c:v>
                </c:pt>
                <c:pt idx="4">
                  <c:v>35.06</c:v>
                </c:pt>
              </c:numCache>
            </c:numRef>
          </c:val>
          <c:extLst>
            <c:ext xmlns:c16="http://schemas.microsoft.com/office/drawing/2014/chart" uri="{C3380CC4-5D6E-409C-BE32-E72D297353CC}">
              <c16:uniqueId val="{00000000-6E9A-4BC4-A557-7C8B29FCB1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6E9A-4BC4-A557-7C8B29FCB1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2C-49DA-8100-6DC8595324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3F2C-49DA-8100-6DC8595324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21.02</c:v>
                </c:pt>
                <c:pt idx="3" formatCode="#,##0.00;&quot;△&quot;#,##0.00;&quot;-&quot;">
                  <c:v>6.8</c:v>
                </c:pt>
                <c:pt idx="4" formatCode="#,##0.00;&quot;△&quot;#,##0.00;&quot;-&quot;">
                  <c:v>1.47</c:v>
                </c:pt>
              </c:numCache>
            </c:numRef>
          </c:val>
          <c:extLst>
            <c:ext xmlns:c16="http://schemas.microsoft.com/office/drawing/2014/chart" uri="{C3380CC4-5D6E-409C-BE32-E72D297353CC}">
              <c16:uniqueId val="{00000000-501F-4387-A357-418399AEDB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01F-4387-A357-418399AEDB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48.31</c:v>
                </c:pt>
                <c:pt idx="1">
                  <c:v>38.65</c:v>
                </c:pt>
                <c:pt idx="2">
                  <c:v>19.059999999999999</c:v>
                </c:pt>
                <c:pt idx="3">
                  <c:v>2.69</c:v>
                </c:pt>
                <c:pt idx="4">
                  <c:v>2.58</c:v>
                </c:pt>
              </c:numCache>
            </c:numRef>
          </c:val>
          <c:extLst>
            <c:ext xmlns:c16="http://schemas.microsoft.com/office/drawing/2014/chart" uri="{C3380CC4-5D6E-409C-BE32-E72D297353CC}">
              <c16:uniqueId val="{00000000-8F71-4017-BFFB-384363B4E1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8F71-4017-BFFB-384363B4E1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12622.69</c:v>
                </c:pt>
                <c:pt idx="1">
                  <c:v>12353.37</c:v>
                </c:pt>
                <c:pt idx="2">
                  <c:v>12239.32</c:v>
                </c:pt>
                <c:pt idx="3">
                  <c:v>14275.51</c:v>
                </c:pt>
                <c:pt idx="4">
                  <c:v>12349.12</c:v>
                </c:pt>
              </c:numCache>
            </c:numRef>
          </c:val>
          <c:extLst>
            <c:ext xmlns:c16="http://schemas.microsoft.com/office/drawing/2014/chart" uri="{C3380CC4-5D6E-409C-BE32-E72D297353CC}">
              <c16:uniqueId val="{00000000-1097-4ED8-8C8B-B436B512B9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097-4ED8-8C8B-B436B512B9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60.36</c:v>
                </c:pt>
                <c:pt idx="1">
                  <c:v>61.23</c:v>
                </c:pt>
                <c:pt idx="2">
                  <c:v>61.64</c:v>
                </c:pt>
                <c:pt idx="3">
                  <c:v>54.33</c:v>
                </c:pt>
                <c:pt idx="4">
                  <c:v>59.13</c:v>
                </c:pt>
              </c:numCache>
            </c:numRef>
          </c:val>
          <c:extLst>
            <c:ext xmlns:c16="http://schemas.microsoft.com/office/drawing/2014/chart" uri="{C3380CC4-5D6E-409C-BE32-E72D297353CC}">
              <c16:uniqueId val="{00000000-4328-4227-904F-F3C19CC59D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328-4227-904F-F3C19CC59D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197.79</c:v>
                </c:pt>
                <c:pt idx="1">
                  <c:v>195.68</c:v>
                </c:pt>
                <c:pt idx="2">
                  <c:v>193.73</c:v>
                </c:pt>
                <c:pt idx="3">
                  <c:v>185.44</c:v>
                </c:pt>
                <c:pt idx="4">
                  <c:v>199.36</c:v>
                </c:pt>
              </c:numCache>
            </c:numRef>
          </c:val>
          <c:extLst>
            <c:ext xmlns:c16="http://schemas.microsoft.com/office/drawing/2014/chart" uri="{C3380CC4-5D6E-409C-BE32-E72D297353CC}">
              <c16:uniqueId val="{00000000-C1F8-4DEF-B2FE-720FFE2E82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1F8-4DEF-B2FE-720FFE2E82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5-4693-AA4C-2BD2A4A1E8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5A5-4693-AA4C-2BD2A4A1E8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96.87</c:v>
                </c:pt>
                <c:pt idx="1">
                  <c:v>96.47</c:v>
                </c:pt>
                <c:pt idx="2">
                  <c:v>96.52</c:v>
                </c:pt>
                <c:pt idx="3">
                  <c:v>96.54</c:v>
                </c:pt>
                <c:pt idx="4">
                  <c:v>96.49</c:v>
                </c:pt>
              </c:numCache>
            </c:numRef>
          </c:val>
          <c:extLst>
            <c:ext xmlns:c16="http://schemas.microsoft.com/office/drawing/2014/chart" uri="{C3380CC4-5D6E-409C-BE32-E72D297353CC}">
              <c16:uniqueId val="{00000000-107C-4BCC-81F7-A8D4339F76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07C-4BCC-81F7-A8D4339F76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 zoomScaleNormal="100" workbookViewId="0">
      <selection activeCell="B14" sqref="B14:BJ15"/>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千葉市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978899</v>
      </c>
      <c r="AM8" s="45"/>
      <c r="AN8" s="45"/>
      <c r="AO8" s="45"/>
      <c r="AP8" s="45"/>
      <c r="AQ8" s="45"/>
      <c r="AR8" s="45"/>
      <c r="AS8" s="45"/>
      <c r="AT8" s="44">
        <f>データ!T6</f>
        <v>752</v>
      </c>
      <c r="AU8" s="44"/>
      <c r="AV8" s="44"/>
      <c r="AW8" s="44"/>
      <c r="AX8" s="44"/>
      <c r="AY8" s="44"/>
      <c r="AZ8" s="44"/>
      <c r="BA8" s="44"/>
      <c r="BB8" s="44">
        <f>データ!U6</f>
        <v>1301.73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18.13</v>
      </c>
      <c r="J10" s="44"/>
      <c r="K10" s="44"/>
      <c r="L10" s="44"/>
      <c r="M10" s="44"/>
      <c r="N10" s="44"/>
      <c r="O10" s="44"/>
      <c r="P10" s="44">
        <f>データ!P6</f>
        <v>7</v>
      </c>
      <c r="Q10" s="44"/>
      <c r="R10" s="44"/>
      <c r="S10" s="44"/>
      <c r="T10" s="44"/>
      <c r="U10" s="44"/>
      <c r="V10" s="44"/>
      <c r="W10" s="44">
        <f>データ!Q6</f>
        <v>100</v>
      </c>
      <c r="X10" s="44"/>
      <c r="Y10" s="44"/>
      <c r="Z10" s="44"/>
      <c r="AA10" s="44"/>
      <c r="AB10" s="44"/>
      <c r="AC10" s="44"/>
      <c r="AD10" s="45">
        <f>データ!R6</f>
        <v>2035</v>
      </c>
      <c r="AE10" s="45"/>
      <c r="AF10" s="45"/>
      <c r="AG10" s="45"/>
      <c r="AH10" s="45"/>
      <c r="AI10" s="45"/>
      <c r="AJ10" s="45"/>
      <c r="AK10" s="2"/>
      <c r="AL10" s="45">
        <f>データ!V6</f>
        <v>68644</v>
      </c>
      <c r="AM10" s="45"/>
      <c r="AN10" s="45"/>
      <c r="AO10" s="45"/>
      <c r="AP10" s="45"/>
      <c r="AQ10" s="45"/>
      <c r="AR10" s="45"/>
      <c r="AS10" s="45"/>
      <c r="AT10" s="44">
        <f>データ!W6</f>
        <v>8.92</v>
      </c>
      <c r="AU10" s="44"/>
      <c r="AV10" s="44"/>
      <c r="AW10" s="44"/>
      <c r="AX10" s="44"/>
      <c r="AY10" s="44"/>
      <c r="AZ10" s="44"/>
      <c r="BA10" s="44"/>
      <c r="BB10" s="44">
        <f>データ!X6</f>
        <v>7695.52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8ppfeyxv7KYFoL1okdHJcd9NEGQXhrT5YRCCG6xlFh5bLN4IVHTEQo5tQPaiRpivBaZ01FTU2b51/Q6PZuROw==" saltValue="9nPyIWIC3/edbAPJxihi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121002</v>
      </c>
      <c r="D6" s="19">
        <f t="shared" si="3"/>
        <v>46</v>
      </c>
      <c r="E6" s="19">
        <f t="shared" si="3"/>
        <v>17</v>
      </c>
      <c r="F6" s="19">
        <f t="shared" si="3"/>
        <v>4</v>
      </c>
      <c r="G6" s="19">
        <f t="shared" si="3"/>
        <v>0</v>
      </c>
      <c r="H6" s="19" t="str">
        <f t="shared" si="3"/>
        <v>千葉県　千葉市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18.13</v>
      </c>
      <c r="P6" s="20">
        <f t="shared" si="3"/>
        <v>7</v>
      </c>
      <c r="Q6" s="20">
        <f t="shared" si="3"/>
        <v>100</v>
      </c>
      <c r="R6" s="20">
        <f t="shared" si="3"/>
        <v>2035</v>
      </c>
      <c r="S6" s="20">
        <f t="shared" si="3"/>
        <v>978899</v>
      </c>
      <c r="T6" s="20">
        <f t="shared" si="3"/>
        <v>752</v>
      </c>
      <c r="U6" s="20">
        <f t="shared" si="3"/>
        <v>1301.73</v>
      </c>
      <c r="V6" s="20">
        <f t="shared" si="3"/>
        <v>68644</v>
      </c>
      <c r="W6" s="20">
        <f t="shared" si="3"/>
        <v>8.92</v>
      </c>
      <c r="X6" s="20">
        <f t="shared" si="3"/>
        <v>7695.52</v>
      </c>
      <c r="Y6" s="21">
        <f>IF(Y7="",NA(),Y7)</f>
        <v>93.16</v>
      </c>
      <c r="Z6" s="21">
        <f t="shared" ref="Z6:AH6" si="4">IF(Z7="",NA(),Z7)</f>
        <v>93.31</v>
      </c>
      <c r="AA6" s="21">
        <f t="shared" si="4"/>
        <v>93.33</v>
      </c>
      <c r="AB6" s="21">
        <f t="shared" si="4"/>
        <v>92.64</v>
      </c>
      <c r="AC6" s="21">
        <f t="shared" si="4"/>
        <v>93.7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1">
        <f t="shared" si="5"/>
        <v>21.02</v>
      </c>
      <c r="AM6" s="21">
        <f t="shared" si="5"/>
        <v>6.8</v>
      </c>
      <c r="AN6" s="21">
        <f t="shared" si="5"/>
        <v>1.47</v>
      </c>
      <c r="AO6" s="21">
        <f t="shared" si="5"/>
        <v>94.97</v>
      </c>
      <c r="AP6" s="21">
        <f t="shared" si="5"/>
        <v>63.96</v>
      </c>
      <c r="AQ6" s="21">
        <f t="shared" si="5"/>
        <v>69.42</v>
      </c>
      <c r="AR6" s="21">
        <f t="shared" si="5"/>
        <v>72.86</v>
      </c>
      <c r="AS6" s="21">
        <f t="shared" si="5"/>
        <v>69.540000000000006</v>
      </c>
      <c r="AT6" s="20" t="str">
        <f>IF(AT7="","",IF(AT7="-","【-】","【"&amp;SUBSTITUTE(TEXT(AT7,"#,##0.00"),"-","△")&amp;"】"))</f>
        <v>【65.73】</v>
      </c>
      <c r="AU6" s="21">
        <f>IF(AU7="",NA(),AU7)</f>
        <v>48.31</v>
      </c>
      <c r="AV6" s="21">
        <f t="shared" ref="AV6:BD6" si="6">IF(AV7="",NA(),AV7)</f>
        <v>38.65</v>
      </c>
      <c r="AW6" s="21">
        <f t="shared" si="6"/>
        <v>19.059999999999999</v>
      </c>
      <c r="AX6" s="21">
        <f t="shared" si="6"/>
        <v>2.69</v>
      </c>
      <c r="AY6" s="21">
        <f t="shared" si="6"/>
        <v>2.58</v>
      </c>
      <c r="AZ6" s="21">
        <f t="shared" si="6"/>
        <v>47.72</v>
      </c>
      <c r="BA6" s="21">
        <f t="shared" si="6"/>
        <v>44.24</v>
      </c>
      <c r="BB6" s="21">
        <f t="shared" si="6"/>
        <v>43.07</v>
      </c>
      <c r="BC6" s="21">
        <f t="shared" si="6"/>
        <v>45.42</v>
      </c>
      <c r="BD6" s="21">
        <f t="shared" si="6"/>
        <v>50.63</v>
      </c>
      <c r="BE6" s="20" t="str">
        <f>IF(BE7="","",IF(BE7="-","【-】","【"&amp;SUBSTITUTE(TEXT(BE7,"#,##0.00"),"-","△")&amp;"】"))</f>
        <v>【48.91】</v>
      </c>
      <c r="BF6" s="21">
        <f>IF(BF7="",NA(),BF7)</f>
        <v>12622.69</v>
      </c>
      <c r="BG6" s="21">
        <f t="shared" ref="BG6:BO6" si="7">IF(BG7="",NA(),BG7)</f>
        <v>12353.37</v>
      </c>
      <c r="BH6" s="21">
        <f t="shared" si="7"/>
        <v>12239.32</v>
      </c>
      <c r="BI6" s="21">
        <f t="shared" si="7"/>
        <v>14275.51</v>
      </c>
      <c r="BJ6" s="21">
        <f t="shared" si="7"/>
        <v>12349.12</v>
      </c>
      <c r="BK6" s="21">
        <f t="shared" si="7"/>
        <v>1206.79</v>
      </c>
      <c r="BL6" s="21">
        <f t="shared" si="7"/>
        <v>1258.43</v>
      </c>
      <c r="BM6" s="21">
        <f t="shared" si="7"/>
        <v>1163.75</v>
      </c>
      <c r="BN6" s="21">
        <f t="shared" si="7"/>
        <v>1195.47</v>
      </c>
      <c r="BO6" s="21">
        <f t="shared" si="7"/>
        <v>1168.69</v>
      </c>
      <c r="BP6" s="20" t="str">
        <f>IF(BP7="","",IF(BP7="-","【-】","【"&amp;SUBSTITUTE(TEXT(BP7,"#,##0.00"),"-","△")&amp;"】"))</f>
        <v>【1,156.82】</v>
      </c>
      <c r="BQ6" s="21">
        <f>IF(BQ7="",NA(),BQ7)</f>
        <v>60.36</v>
      </c>
      <c r="BR6" s="21">
        <f t="shared" ref="BR6:BZ6" si="8">IF(BR7="",NA(),BR7)</f>
        <v>61.23</v>
      </c>
      <c r="BS6" s="21">
        <f t="shared" si="8"/>
        <v>61.64</v>
      </c>
      <c r="BT6" s="21">
        <f t="shared" si="8"/>
        <v>54.33</v>
      </c>
      <c r="BU6" s="21">
        <f t="shared" si="8"/>
        <v>59.13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197.79</v>
      </c>
      <c r="CC6" s="21">
        <f t="shared" ref="CC6:CK6" si="9">IF(CC7="",NA(),CC7)</f>
        <v>195.68</v>
      </c>
      <c r="CD6" s="21">
        <f t="shared" si="9"/>
        <v>193.73</v>
      </c>
      <c r="CE6" s="21">
        <f t="shared" si="9"/>
        <v>185.44</v>
      </c>
      <c r="CF6" s="21">
        <f t="shared" si="9"/>
        <v>199.36</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96.87</v>
      </c>
      <c r="CY6" s="21">
        <f t="shared" ref="CY6:DG6" si="11">IF(CY7="",NA(),CY7)</f>
        <v>96.47</v>
      </c>
      <c r="CZ6" s="21">
        <f t="shared" si="11"/>
        <v>96.52</v>
      </c>
      <c r="DA6" s="21">
        <f t="shared" si="11"/>
        <v>96.54</v>
      </c>
      <c r="DB6" s="21">
        <f t="shared" si="11"/>
        <v>96.49</v>
      </c>
      <c r="DC6" s="21">
        <f t="shared" si="11"/>
        <v>83.75</v>
      </c>
      <c r="DD6" s="21">
        <f t="shared" si="11"/>
        <v>84.19</v>
      </c>
      <c r="DE6" s="21">
        <f t="shared" si="11"/>
        <v>84.34</v>
      </c>
      <c r="DF6" s="21">
        <f t="shared" si="11"/>
        <v>84.34</v>
      </c>
      <c r="DG6" s="21">
        <f t="shared" si="11"/>
        <v>84.73</v>
      </c>
      <c r="DH6" s="20" t="str">
        <f>IF(DH7="","",IF(DH7="-","【-】","【"&amp;SUBSTITUTE(TEXT(DH7,"#,##0.00"),"-","△")&amp;"】"))</f>
        <v>【86.21】</v>
      </c>
      <c r="DI6" s="21">
        <f>IF(DI7="",NA(),DI7)</f>
        <v>28.16</v>
      </c>
      <c r="DJ6" s="21">
        <f t="shared" ref="DJ6:DR6" si="12">IF(DJ7="",NA(),DJ7)</f>
        <v>29.82</v>
      </c>
      <c r="DK6" s="21">
        <f t="shared" si="12"/>
        <v>31.49</v>
      </c>
      <c r="DL6" s="21">
        <f t="shared" si="12"/>
        <v>33.25</v>
      </c>
      <c r="DM6" s="21">
        <f t="shared" si="12"/>
        <v>35.06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0.01</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121002</v>
      </c>
      <c r="D7" s="23">
        <v>46</v>
      </c>
      <c r="E7" s="23">
        <v>17</v>
      </c>
      <c r="F7" s="23">
        <v>4</v>
      </c>
      <c r="G7" s="23">
        <v>0</v>
      </c>
      <c r="H7" s="23" t="s">
        <v>98</v>
      </c>
      <c r="I7" s="23" t="s">
        <v>99</v>
      </c>
      <c r="J7" s="23" t="s">
        <v>100</v>
      </c>
      <c r="K7" s="23" t="s">
        <v>101</v>
      </c>
      <c r="L7" s="23" t="s">
        <v>102</v>
      </c>
      <c r="M7" s="23" t="s">
        <v>103</v>
      </c>
      <c r="N7" s="24" t="s">
        <v>104</v>
      </c>
      <c r="O7" s="24">
        <v>18.13</v>
      </c>
      <c r="P7" s="24">
        <v>7</v>
      </c>
      <c r="Q7" s="24">
        <v>100</v>
      </c>
      <c r="R7" s="24">
        <v>2035</v>
      </c>
      <c r="S7" s="24">
        <v>978899</v>
      </c>
      <c r="T7" s="24">
        <v>752</v>
      </c>
      <c r="U7" s="24">
        <v>1301.73</v>
      </c>
      <c r="V7" s="24">
        <v>68644</v>
      </c>
      <c r="W7" s="24">
        <v>8.92</v>
      </c>
      <c r="X7" s="24">
        <v>7695.52</v>
      </c>
      <c r="Y7" s="24">
        <v>93.16</v>
      </c>
      <c r="Z7" s="24">
        <v>93.31</v>
      </c>
      <c r="AA7" s="24">
        <v>93.33</v>
      </c>
      <c r="AB7" s="24">
        <v>92.64</v>
      </c>
      <c r="AC7" s="24">
        <v>93.7</v>
      </c>
      <c r="AD7" s="24">
        <v>102.73</v>
      </c>
      <c r="AE7" s="24">
        <v>105.78</v>
      </c>
      <c r="AF7" s="24">
        <v>106.09</v>
      </c>
      <c r="AG7" s="24">
        <v>106.44</v>
      </c>
      <c r="AH7" s="24">
        <v>107.11</v>
      </c>
      <c r="AI7" s="24">
        <v>105.09</v>
      </c>
      <c r="AJ7" s="24">
        <v>0</v>
      </c>
      <c r="AK7" s="24">
        <v>0</v>
      </c>
      <c r="AL7" s="24">
        <v>21.02</v>
      </c>
      <c r="AM7" s="24">
        <v>6.8</v>
      </c>
      <c r="AN7" s="24">
        <v>1.47</v>
      </c>
      <c r="AO7" s="24">
        <v>94.97</v>
      </c>
      <c r="AP7" s="24">
        <v>63.96</v>
      </c>
      <c r="AQ7" s="24">
        <v>69.42</v>
      </c>
      <c r="AR7" s="24">
        <v>72.86</v>
      </c>
      <c r="AS7" s="24">
        <v>69.540000000000006</v>
      </c>
      <c r="AT7" s="24">
        <v>65.73</v>
      </c>
      <c r="AU7" s="24">
        <v>48.31</v>
      </c>
      <c r="AV7" s="24">
        <v>38.65</v>
      </c>
      <c r="AW7" s="24">
        <v>19.059999999999999</v>
      </c>
      <c r="AX7" s="24">
        <v>2.69</v>
      </c>
      <c r="AY7" s="24">
        <v>2.58</v>
      </c>
      <c r="AZ7" s="24">
        <v>47.72</v>
      </c>
      <c r="BA7" s="24">
        <v>44.24</v>
      </c>
      <c r="BB7" s="24">
        <v>43.07</v>
      </c>
      <c r="BC7" s="24">
        <v>45.42</v>
      </c>
      <c r="BD7" s="24">
        <v>50.63</v>
      </c>
      <c r="BE7" s="24">
        <v>48.91</v>
      </c>
      <c r="BF7" s="24">
        <v>12622.69</v>
      </c>
      <c r="BG7" s="24">
        <v>12353.37</v>
      </c>
      <c r="BH7" s="24">
        <v>12239.32</v>
      </c>
      <c r="BI7" s="24">
        <v>14275.51</v>
      </c>
      <c r="BJ7" s="24">
        <v>12349.12</v>
      </c>
      <c r="BK7" s="24">
        <v>1206.79</v>
      </c>
      <c r="BL7" s="24">
        <v>1258.43</v>
      </c>
      <c r="BM7" s="24">
        <v>1163.75</v>
      </c>
      <c r="BN7" s="24">
        <v>1195.47</v>
      </c>
      <c r="BO7" s="24">
        <v>1168.69</v>
      </c>
      <c r="BP7" s="24">
        <v>1156.82</v>
      </c>
      <c r="BQ7" s="24">
        <v>60.36</v>
      </c>
      <c r="BR7" s="24">
        <v>61.23</v>
      </c>
      <c r="BS7" s="24">
        <v>61.64</v>
      </c>
      <c r="BT7" s="24">
        <v>54.33</v>
      </c>
      <c r="BU7" s="24">
        <v>59.13</v>
      </c>
      <c r="BV7" s="24">
        <v>71.84</v>
      </c>
      <c r="BW7" s="24">
        <v>73.36</v>
      </c>
      <c r="BX7" s="24">
        <v>72.599999999999994</v>
      </c>
      <c r="BY7" s="24">
        <v>69.430000000000007</v>
      </c>
      <c r="BZ7" s="24">
        <v>70.709999999999994</v>
      </c>
      <c r="CA7" s="24">
        <v>75.33</v>
      </c>
      <c r="CB7" s="24">
        <v>197.79</v>
      </c>
      <c r="CC7" s="24">
        <v>195.68</v>
      </c>
      <c r="CD7" s="24">
        <v>193.73</v>
      </c>
      <c r="CE7" s="24">
        <v>185.44</v>
      </c>
      <c r="CF7" s="24">
        <v>199.36</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96.87</v>
      </c>
      <c r="CY7" s="24">
        <v>96.47</v>
      </c>
      <c r="CZ7" s="24">
        <v>96.52</v>
      </c>
      <c r="DA7" s="24">
        <v>96.54</v>
      </c>
      <c r="DB7" s="24">
        <v>96.49</v>
      </c>
      <c r="DC7" s="24">
        <v>83.75</v>
      </c>
      <c r="DD7" s="24">
        <v>84.19</v>
      </c>
      <c r="DE7" s="24">
        <v>84.34</v>
      </c>
      <c r="DF7" s="24">
        <v>84.34</v>
      </c>
      <c r="DG7" s="24">
        <v>84.73</v>
      </c>
      <c r="DH7" s="24">
        <v>86.21</v>
      </c>
      <c r="DI7" s="24">
        <v>28.16</v>
      </c>
      <c r="DJ7" s="24">
        <v>29.82</v>
      </c>
      <c r="DK7" s="24">
        <v>31.49</v>
      </c>
      <c r="DL7" s="24">
        <v>33.25</v>
      </c>
      <c r="DM7" s="24">
        <v>35.06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0.01</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F7FA826-E7CF-4149-86A9-92B5591ADB04}"/>
</file>

<file path=customXml/itemProps2.xml><?xml version="1.0" encoding="utf-8"?>
<ds:datastoreItem xmlns:ds="http://schemas.openxmlformats.org/officeDocument/2006/customXml" ds:itemID="{86D3EBF9-AF30-4C52-8872-79746BC6CA4E}"/>
</file>

<file path=customXml/itemProps3.xml><?xml version="1.0" encoding="utf-8"?>
<ds:datastoreItem xmlns:ds="http://schemas.openxmlformats.org/officeDocument/2006/customXml" ds:itemID="{6AF8FDC0-17C8-46B3-8888-73C4060898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2025-02-15T03:54:24Z</dcterms:created>
  <dcterms:modified xsi:type="dcterms:W3CDTF">2025-02-15T03:54:45Z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