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97A25642B3E2AA2344CEE7211AFDAC8A0A3F54C2" xr6:coauthVersionLast="47" xr6:coauthVersionMax="47" xr10:uidLastSave="{358CE19F-AF0F-4317-91BF-0BFE641467ED}"/>
  <workbookProtection workbookAlgorithmName="SHA-512" workbookHashValue="7/k9r88+9L2YkLOFemvO0U1AKIyoyFSV3hVLX/N8f45mL0HAT1hxeWtHA9RlcvKzXDGsH56Am9gxMUV/I8jnPw==" workbookSaltValue="PKKtnzezP7NaXvj3Xw8zWQ==" workbookSpinCount="100000" lockStructure="1"/>
  <bookViews>
    <workbookView xWindow="28680" yWindow="-120" windowWidth="29040" windowHeight="157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BB8" i="4" s="1"/>
  <c r="S6" i="5"/>
  <c r="AT8" i="4" s="1"/>
  <c r="R6" i="5"/>
  <c r="Q6" i="5"/>
  <c r="P6" i="5"/>
  <c r="P10" i="4" s="1"/>
  <c r="O6" i="5"/>
  <c r="N6" i="5"/>
  <c r="M6" i="5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J85" i="4"/>
  <c r="I85" i="4"/>
  <c r="F85" i="4"/>
  <c r="E85" i="4"/>
  <c r="BB10" i="4"/>
  <c r="AL10" i="4"/>
  <c r="W10" i="4"/>
  <c r="I10" i="4"/>
  <c r="B10" i="4"/>
  <c r="AL8" i="4"/>
  <c r="AD8" i="4"/>
  <c r="W8" i="4"/>
  <c r="P8" i="4"/>
  <c r="I8" i="4"/>
</calcChain>
</file>

<file path=xl/sharedStrings.xml><?xml version="1.0" encoding="utf-8"?>
<sst xmlns="http://schemas.openxmlformats.org/spreadsheetml/2006/main" count="228" uniqueCount="111">
  <si>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</si>
  <si>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</si>
  <si>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</si>
  <si>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</si>
  <si>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</si>
  <si>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</si>
  <si>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</si>
  <si>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</si>
  <si>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</si>
  <si>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</si>
  <si>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</si>
  <si>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</si>
  <si>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</si>
  <si>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</si>
  <si>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</si>
  <si>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</si>
  <si>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</si>
  <si>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</si>
  <si>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</si>
  <si>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</si>
  <si>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</si>
  <si>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</si>
  <si>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</si>
  <si>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</si>
  <si>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</si>
  <si>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</si>
  <si>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r>
      <rPr>
        <sz val="11"/>
        <color theme="1"/>
        <rFont val="ＭＳ ゴシック"/>
        <family val="3"/>
        <charset val="128"/>
      </rPr>
      <t>①経常収支比率は110％で単年度の収支は黒字となっています。昨年度に比べ、労務単価の上昇等により経常費用が増加したことで、数値が低下していますが、健全経営を維持しています。
③流動比率は施設の更新需要の増加等により138％に低下しましたが、短期的な支払能力は十分に有しています。
④企業債残高対給水収益比率は237％で昨年度と比べ数値が上昇していますが、概ね適正な水準にあります。
⑤料金回収率は昨年度に比べ給水原価が上昇したことから、数値は低下しましたが、100％を維持しており、給水費用を給水収益のみで賄うことが出来ています。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⑥給水原価は、労務単価の上昇等により経常費用が増加したため、昨年度よりも6.9円上昇しています。類似団体平均値も昨年度よりも5.6円上昇しており、全国的に増加傾向となっています。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⑦施設利用率は60％で類似団体平均値を上回っており、現状は概ね適切な施設規模となっています。
⑧有収率は類似団体平均値を下回っているものの、同様の水準で推移しています。</t>
    </r>
    <rPh sb="30" eb="32">
      <t>サクネン</t>
    </rPh>
    <rPh sb="32" eb="33">
      <t>ド</t>
    </rPh>
    <rPh sb="34" eb="35">
      <t>クラ</t>
    </rPh>
    <rPh sb="37" eb="39">
      <t>ロウム</t>
    </rPh>
    <rPh sb="39" eb="41">
      <t>タンカ</t>
    </rPh>
    <rPh sb="42" eb="44">
      <t>ジョウショウ</t>
    </rPh>
    <rPh sb="44" eb="45">
      <t>トウ</t>
    </rPh>
    <rPh sb="48" eb="50">
      <t>ケイジョウ</t>
    </rPh>
    <rPh sb="50" eb="52">
      <t>ヒヨウ</t>
    </rPh>
    <rPh sb="53" eb="55">
      <t>ゾウカ</t>
    </rPh>
    <rPh sb="61" eb="63">
      <t>スウチ</t>
    </rPh>
    <rPh sb="64" eb="66">
      <t>テイカ</t>
    </rPh>
    <rPh sb="78" eb="80">
      <t>イジ</t>
    </rPh>
    <rPh sb="93" eb="95">
      <t>シセツ</t>
    </rPh>
    <rPh sb="96" eb="98">
      <t>コウシン</t>
    </rPh>
    <rPh sb="98" eb="100">
      <t>ジュヨウ</t>
    </rPh>
    <rPh sb="101" eb="103">
      <t>ゾウカ</t>
    </rPh>
    <rPh sb="103" eb="104">
      <t>トウ</t>
    </rPh>
    <rPh sb="112" eb="114">
      <t>テイカ</t>
    </rPh>
    <rPh sb="120" eb="123">
      <t>タンキテキ</t>
    </rPh>
    <rPh sb="124" eb="126">
      <t>シハラ</t>
    </rPh>
    <rPh sb="126" eb="128">
      <t>ノウリョク</t>
    </rPh>
    <rPh sb="129" eb="131">
      <t>ジュウブン</t>
    </rPh>
    <rPh sb="132" eb="133">
      <t>ユウ</t>
    </rPh>
    <rPh sb="163" eb="164">
      <t>クラ</t>
    </rPh>
    <rPh sb="168" eb="170">
      <t>ジョウショウ</t>
    </rPh>
    <rPh sb="177" eb="178">
      <t>オオム</t>
    </rPh>
    <rPh sb="179" eb="181">
      <t>テキセイ</t>
    </rPh>
    <rPh sb="182" eb="184">
      <t>スイジュン</t>
    </rPh>
    <rPh sb="198" eb="201">
      <t>サクネンド</t>
    </rPh>
    <rPh sb="202" eb="203">
      <t>クラ</t>
    </rPh>
    <rPh sb="204" eb="206">
      <t>キュウスイ</t>
    </rPh>
    <rPh sb="206" eb="208">
      <t>ゲンカ</t>
    </rPh>
    <rPh sb="209" eb="211">
      <t>ジョウショウ</t>
    </rPh>
    <rPh sb="218" eb="220">
      <t>スウチ</t>
    </rPh>
    <rPh sb="221" eb="223">
      <t>テイカ</t>
    </rPh>
    <rPh sb="234" eb="236">
      <t>イジ</t>
    </rPh>
    <rPh sb="241" eb="243">
      <t>キュウスイ</t>
    </rPh>
    <rPh sb="243" eb="245">
      <t>ヒヨウ</t>
    </rPh>
    <rPh sb="246" eb="248">
      <t>キュウスイ</t>
    </rPh>
    <rPh sb="248" eb="250">
      <t>シュウエキ</t>
    </rPh>
    <rPh sb="253" eb="254">
      <t>マカナ</t>
    </rPh>
    <rPh sb="258" eb="260">
      <t>デキ</t>
    </rPh>
    <rPh sb="273" eb="275">
      <t>ロウム</t>
    </rPh>
    <rPh sb="275" eb="277">
      <t>タンカ</t>
    </rPh>
    <rPh sb="278" eb="280">
      <t>ジョウショウ</t>
    </rPh>
    <rPh sb="280" eb="281">
      <t>トウ</t>
    </rPh>
    <rPh sb="284" eb="286">
      <t>ケイジョウ</t>
    </rPh>
    <rPh sb="286" eb="288">
      <t>ヒヨウ</t>
    </rPh>
    <rPh sb="289" eb="291">
      <t>ゾウカ</t>
    </rPh>
    <rPh sb="339" eb="342">
      <t>ゼンコクテキ</t>
    </rPh>
    <rPh sb="343" eb="345">
      <t>ゾウカ</t>
    </rPh>
    <rPh sb="345" eb="347">
      <t>ケイコウ</t>
    </rPh>
    <rPh sb="382" eb="384">
      <t>ゲンジョウ</t>
    </rPh>
    <rPh sb="385" eb="386">
      <t>オオム</t>
    </rPh>
    <rPh sb="387" eb="389">
      <t>テキセツ</t>
    </rPh>
    <rPh sb="390" eb="392">
      <t>シセツ</t>
    </rPh>
    <rPh sb="392" eb="394">
      <t>キボ</t>
    </rPh>
    <phoneticPr fontId="4"/>
  </si>
  <si>
    <t>2. 老朽化の状況について</t>
    <phoneticPr fontId="4"/>
  </si>
  <si>
    <r>
      <rPr>
        <sz val="11"/>
        <color theme="1"/>
        <rFont val="ＭＳ ゴシック"/>
        <family val="3"/>
        <charset val="128"/>
      </rPr>
      <t>①有形固定資産減価償却率は数値が上昇を続けていますが、施設ごとの具体的な状態に応じて更新時期を見極めるなど、計画的に施設の長寿命化を図っています。今後は浄水場等の基幹施設の再整備により、数値の改善が見込まれます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②管路経年化率は、類似団体平均値を上回っていますが、本市が独自に定めた想定耐用年数に基づき、計画的に管路の更新を進めています。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③管路更新率は、類似団体平均値を上回っており、計画的かつ効率的に老朽管の更新に取り組んでいます。</t>
    </r>
    <rPh sb="142" eb="144">
      <t>ソウテイ</t>
    </rPh>
    <rPh sb="153" eb="155">
      <t>ケイカク</t>
    </rPh>
    <rPh sb="163" eb="164">
      <t>スス</t>
    </rPh>
    <rPh sb="199" eb="202">
      <t>コウリツテキ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</si>
  <si>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</si>
  <si>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</si>
  <si>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経営の健全性及び効率性に係る指標から、経営状況は概ね健全な状況であるといえます。
　事業を取り巻く環境としては、今後は人口の減少や水需要構造の変化等により、有収水量の減少に伴う水道料金収入の減少が見込まれています。そのような状況の中でも、中期経営計画の下、施設のダウンサイジングなどによるコストの削減を図りながら、老朽化した水道施設の更新・耐震化を着実に進めます。
　持続可能な水道事業運営を続けていくため、人材の確保や育成・技術継承に取り組むとともに、DXや業務効率化の取り組みを進めることで、経営基盤の強化を図ります。</t>
    <rPh sb="78" eb="80">
      <t>ユウシュウ</t>
    </rPh>
    <rPh sb="119" eb="121">
      <t>チュウキ</t>
    </rPh>
    <rPh sb="121" eb="123">
      <t>ケイエイ</t>
    </rPh>
    <rPh sb="123" eb="125">
      <t>ケイカク</t>
    </rPh>
    <rPh sb="126" eb="127">
      <t>シタ</t>
    </rPh>
    <rPh sb="128" eb="130">
      <t>シセツ</t>
    </rPh>
    <rPh sb="148" eb="150">
      <t>サクゲン</t>
    </rPh>
    <rPh sb="151" eb="152">
      <t>ハカ</t>
    </rPh>
    <rPh sb="184" eb="186">
      <t>ジゾク</t>
    </rPh>
    <rPh sb="186" eb="188">
      <t>カノウ</t>
    </rPh>
    <rPh sb="189" eb="191">
      <t>スイドウ</t>
    </rPh>
    <rPh sb="191" eb="193">
      <t>ジギョウ</t>
    </rPh>
    <rPh sb="193" eb="195">
      <t>ウンエイ</t>
    </rPh>
    <rPh sb="196" eb="197">
      <t>ツヅ</t>
    </rPh>
    <rPh sb="204" eb="206">
      <t>ジンザイ</t>
    </rPh>
    <rPh sb="207" eb="209">
      <t>カクホ</t>
    </rPh>
    <rPh sb="210" eb="212">
      <t>イクセイ</t>
    </rPh>
    <rPh sb="213" eb="215">
      <t>ギジュツ</t>
    </rPh>
    <rPh sb="215" eb="217">
      <t>ケイショウ</t>
    </rPh>
    <rPh sb="218" eb="219">
      <t>ト</t>
    </rPh>
    <rPh sb="220" eb="221">
      <t>ク</t>
    </rPh>
    <rPh sb="230" eb="232">
      <t>ギョウム</t>
    </rPh>
    <rPh sb="232" eb="235">
      <t>コウリツカ</t>
    </rPh>
    <rPh sb="236" eb="237">
      <t>ト</t>
    </rPh>
    <rPh sb="238" eb="239">
      <t>ク</t>
    </rPh>
    <rPh sb="241" eb="242">
      <t>スス</t>
    </rPh>
    <rPh sb="248" eb="250">
      <t>ケイエイ</t>
    </rPh>
    <rPh sb="250" eb="252">
      <t>キバン</t>
    </rPh>
    <rPh sb="253" eb="255">
      <t>キョウカ</t>
    </rPh>
    <rPh sb="256" eb="257">
      <t>ハカ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</si>
  <si>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</si>
  <si>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</si>
  <si>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</si>
  <si>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</si>
  <si>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</si>
  <si>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</si>
  <si>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</si>
  <si>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</si>
  <si>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</si>
  <si>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</si>
  <si>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</si>
  <si>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</si>
  <si>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</si>
  <si>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</si>
  <si>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</si>
  <si>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</si>
  <si>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</si>
  <si>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</si>
  <si>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</si>
  <si>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</si>
  <si>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</si>
  <si>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</si>
  <si>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</si>
  <si>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</si>
  <si>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</si>
  <si>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</si>
  <si>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</si>
  <si>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</si>
  <si>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</si>
  <si>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</si>
  <si>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</si>
  <si>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</si>
  <si>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</si>
  <si>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</si>
  <si>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</si>
  <si>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</si>
  <si>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</si>
  <si>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</si>
  <si>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</si>
  <si>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</si>
  <si>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</si>
  <si>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</si>
  <si>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</si>
  <si>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</si>
  <si>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</si>
  <si>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</si>
  <si>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</si>
  <si>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</si>
  <si>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</si>
  <si>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</si>
  <si>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</si>
  <si>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</si>
  <si>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</si>
  <si>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</si>
  <si>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</si>
  <si>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</si>
  <si>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</si>
  <si>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</si>
  <si>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</si>
  <si>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</si>
  <si>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</si>
  <si>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</si>
  <si>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</si>
  <si>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神奈川県　横浜市</t>
  </si>
  <si>
    <t>法適用</t>
  </si>
  <si>
    <t>水道事業</t>
  </si>
  <si>
    <t>末端給水事業</t>
  </si>
  <si>
    <t>政令市等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</si>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</sst>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1.0900000000000001</c:v>
                </c:pt>
                <c:pt idx="1">
                  <c:v>1.08</c:v>
                </c:pt>
                <c:pt idx="2">
                  <c:v>1</c:v>
                </c:pt>
                <c:pt idx="3">
                  <c:v>1.24</c:v>
                </c:pt>
                <c:pt idx="4">
                  <c:v>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7-426E-8AC4-F51FECAE0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0.97</c:v>
                </c:pt>
                <c:pt idx="1">
                  <c:v>0.99</c:v>
                </c:pt>
                <c:pt idx="2">
                  <c:v>0.97</c:v>
                </c:pt>
                <c:pt idx="3">
                  <c:v>1</c:v>
                </c:pt>
                <c:pt idx="4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7-426E-8AC4-F51FECAE0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107</c:v>
                </c:pt>
                <c:pt idx="1">
                  <c:v>105.45</c:v>
                </c:pt>
                <c:pt idx="2">
                  <c:v>113.39</c:v>
                </c:pt>
                <c:pt idx="3">
                  <c:v>113.62</c:v>
                </c:pt>
                <c:pt idx="4">
                  <c:v>110.56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2-41AE-A593-E22AE2B34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112.54</c:v>
                </c:pt>
                <c:pt idx="1">
                  <c:v>108.59</c:v>
                </c:pt>
                <c:pt idx="2">
                  <c:v>110.89</c:v>
                </c:pt>
                <c:pt idx="3">
                  <c:v>107.97</c:v>
                </c:pt>
                <c:pt idx="4">
                  <c:v>106.75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02-41AE-A593-E22AE2B34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50.69</c:v>
                </c:pt>
                <c:pt idx="1">
                  <c:v>51.41</c:v>
                </c:pt>
                <c:pt idx="2">
                  <c:v>52.06</c:v>
                </c:pt>
                <c:pt idx="3">
                  <c:v>52.53</c:v>
                </c:pt>
                <c:pt idx="4">
                  <c:v>52.69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B-4443-AD70-4F4422EF3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49.78</c:v>
                </c:pt>
                <c:pt idx="1">
                  <c:v>50.32</c:v>
                </c:pt>
                <c:pt idx="2">
                  <c:v>50.93</c:v>
                </c:pt>
                <c:pt idx="3">
                  <c:v>51.24</c:v>
                </c:pt>
                <c:pt idx="4">
                  <c:v>51.59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B-4443-AD70-4F4422EF3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24.55</c:v>
                </c:pt>
                <c:pt idx="1">
                  <c:v>26.54</c:v>
                </c:pt>
                <c:pt idx="2">
                  <c:v>28.13</c:v>
                </c:pt>
                <c:pt idx="3">
                  <c:v>29.92</c:v>
                </c:pt>
                <c:pt idx="4">
                  <c:v>31.21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8-4B0E-A4C3-955C06E92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22.79</c:v>
                </c:pt>
                <c:pt idx="1">
                  <c:v>24.26</c:v>
                </c:pt>
                <c:pt idx="2">
                  <c:v>25.55</c:v>
                </c:pt>
                <c:pt idx="3">
                  <c:v>26.73</c:v>
                </c:pt>
                <c:pt idx="4">
                  <c:v>28.09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8-4B0E-A4C3-955C06E92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9-424D-AF6B-94F2DCB0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9-424D-AF6B-94F2DCB0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124.6</c:v>
                </c:pt>
                <c:pt idx="1">
                  <c:v>115.65</c:v>
                </c:pt>
                <c:pt idx="2">
                  <c:v>146.91</c:v>
                </c:pt>
                <c:pt idx="3">
                  <c:v>145.94999999999999</c:v>
                </c:pt>
                <c:pt idx="4">
                  <c:v>138.31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9-42EB-A2D1-ED3CAAB38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172.47</c:v>
                </c:pt>
                <c:pt idx="1">
                  <c:v>170.76</c:v>
                </c:pt>
                <c:pt idx="2">
                  <c:v>169.11</c:v>
                </c:pt>
                <c:pt idx="3">
                  <c:v>157.01</c:v>
                </c:pt>
                <c:pt idx="4">
                  <c:v>147.65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9-42EB-A2D1-ED3CAAB38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238.75</c:v>
                </c:pt>
                <c:pt idx="1">
                  <c:v>244.1</c:v>
                </c:pt>
                <c:pt idx="2">
                  <c:v>229.9</c:v>
                </c:pt>
                <c:pt idx="3">
                  <c:v>227.99</c:v>
                </c:pt>
                <c:pt idx="4">
                  <c:v>237.99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242-848D-D4F962A76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193.57</c:v>
                </c:pt>
                <c:pt idx="1">
                  <c:v>200.12</c:v>
                </c:pt>
                <c:pt idx="2">
                  <c:v>194.42</c:v>
                </c:pt>
                <c:pt idx="3">
                  <c:v>195.5</c:v>
                </c:pt>
                <c:pt idx="4">
                  <c:v>195.64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B5-4242-848D-D4F962A76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96.71</c:v>
                </c:pt>
                <c:pt idx="1">
                  <c:v>95.2</c:v>
                </c:pt>
                <c:pt idx="2">
                  <c:v>103.29</c:v>
                </c:pt>
                <c:pt idx="3">
                  <c:v>103.38</c:v>
                </c:pt>
                <c:pt idx="4">
                  <c:v>100.26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C-4C30-B551-0C442F72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102.26</c:v>
                </c:pt>
                <c:pt idx="1">
                  <c:v>98.26</c:v>
                </c:pt>
                <c:pt idx="2">
                  <c:v>100.4</c:v>
                </c:pt>
                <c:pt idx="3">
                  <c:v>96.51</c:v>
                </c:pt>
                <c:pt idx="4">
                  <c:v>95.29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C-4C30-B551-0C442F72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174.76</c:v>
                </c:pt>
                <c:pt idx="1">
                  <c:v>172.48</c:v>
                </c:pt>
                <c:pt idx="2">
                  <c:v>170.58</c:v>
                </c:pt>
                <c:pt idx="3">
                  <c:v>179.22</c:v>
                </c:pt>
                <c:pt idx="4">
                  <c:v>186.13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4-4FC9-BBF1-EED514375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174.34</c:v>
                </c:pt>
                <c:pt idx="1">
                  <c:v>172.33</c:v>
                </c:pt>
                <c:pt idx="2">
                  <c:v>172.8</c:v>
                </c:pt>
                <c:pt idx="3">
                  <c:v>180.94</c:v>
                </c:pt>
                <c:pt idx="4">
                  <c:v>186.56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4-4FC9-BBF1-EED514375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61.26</c:v>
                </c:pt>
                <c:pt idx="1">
                  <c:v>62.47</c:v>
                </c:pt>
                <c:pt idx="2">
                  <c:v>61.56</c:v>
                </c:pt>
                <c:pt idx="3">
                  <c:v>60.7</c:v>
                </c:pt>
                <c:pt idx="4">
                  <c:v>60.59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8-4EEA-B294-F71E2DA0A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59.12</c:v>
                </c:pt>
                <c:pt idx="1">
                  <c:v>59.37</c:v>
                </c:pt>
                <c:pt idx="2">
                  <c:v>58.84</c:v>
                </c:pt>
                <c:pt idx="3">
                  <c:v>58.91</c:v>
                </c:pt>
                <c:pt idx="4">
                  <c:v>58.89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8-4EEA-B294-F71E2DA0A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92.56</c:v>
                </c:pt>
                <c:pt idx="1">
                  <c:v>92.75</c:v>
                </c:pt>
                <c:pt idx="2">
                  <c:v>93.32</c:v>
                </c:pt>
                <c:pt idx="3">
                  <c:v>92.95</c:v>
                </c:pt>
                <c:pt idx="4">
                  <c:v>92.4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A-4F3B-A2A0-5CAF41F7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93.64</c:v>
                </c:pt>
                <c:pt idx="1">
                  <c:v>93.68</c:v>
                </c:pt>
                <c:pt idx="2">
                  <c:v>94.13</c:v>
                </c:pt>
                <c:pt idx="3">
                  <c:v>93.84</c:v>
                </c:pt>
                <c:pt idx="4">
                  <c:v>93.56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A-4F3B-A2A0-5CAF41F7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0" zoomScaleNormal="70" workbookViewId="0">
      <selection activeCell="CD80" sqref="CD80"/>
    </sheetView>
  </sheetViews>
  <sheetFormatPr defaultColWidth="2.7265625" defaultRowHeight="13" x14ac:dyDescent="0.2"/>
  <cols>
    <col min="1" max="1" width="2.7265625" customWidth="1"/>
    <col min="2" max="62" width="3.7265625" customWidth="1"/>
    <col min="64" max="78" width="3.17968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</row>
    <row r="3" spans="1:78" ht="9.75" customHeight="1" x14ac:dyDescent="0.2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</row>
    <row r="4" spans="1:78" ht="9.75" customHeight="1" x14ac:dyDescent="0.2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9" t="str">
        <f>データ!H6</f>
        <v>神奈川県　横浜市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0"/>
      <c r="AE6" s="80"/>
      <c r="AF6" s="80"/>
      <c r="AG6" s="8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4" t="s">
        <v>1</v>
      </c>
      <c r="C7" s="45"/>
      <c r="D7" s="45"/>
      <c r="E7" s="45"/>
      <c r="F7" s="45"/>
      <c r="G7" s="45"/>
      <c r="H7" s="45"/>
      <c r="I7" s="44" t="s">
        <v>2</v>
      </c>
      <c r="J7" s="45"/>
      <c r="K7" s="45"/>
      <c r="L7" s="45"/>
      <c r="M7" s="45"/>
      <c r="N7" s="45"/>
      <c r="O7" s="69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4" t="s">
        <v>7</v>
      </c>
      <c r="AU7" s="45"/>
      <c r="AV7" s="45"/>
      <c r="AW7" s="45"/>
      <c r="AX7" s="45"/>
      <c r="AY7" s="45"/>
      <c r="AZ7" s="45"/>
      <c r="BA7" s="45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81" t="s">
        <v>9</v>
      </c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3"/>
    </row>
    <row r="8" spans="1:78" ht="18.75" customHeight="1" x14ac:dyDescent="0.2">
      <c r="A8" s="2"/>
      <c r="B8" s="74" t="str">
        <f>データ!$I$6</f>
        <v>法適用</v>
      </c>
      <c r="C8" s="75"/>
      <c r="D8" s="75"/>
      <c r="E8" s="75"/>
      <c r="F8" s="75"/>
      <c r="G8" s="75"/>
      <c r="H8" s="75"/>
      <c r="I8" s="74" t="str">
        <f>データ!$J$6</f>
        <v>水道事業</v>
      </c>
      <c r="J8" s="75"/>
      <c r="K8" s="75"/>
      <c r="L8" s="75"/>
      <c r="M8" s="75"/>
      <c r="N8" s="75"/>
      <c r="O8" s="76"/>
      <c r="P8" s="77" t="str">
        <f>データ!$K$6</f>
        <v>末端給水事業</v>
      </c>
      <c r="Q8" s="77"/>
      <c r="R8" s="77"/>
      <c r="S8" s="77"/>
      <c r="T8" s="77"/>
      <c r="U8" s="77"/>
      <c r="V8" s="77"/>
      <c r="W8" s="77" t="str">
        <f>データ!$L$6</f>
        <v>政令市等</v>
      </c>
      <c r="X8" s="77"/>
      <c r="Y8" s="77"/>
      <c r="Z8" s="77"/>
      <c r="AA8" s="77"/>
      <c r="AB8" s="77"/>
      <c r="AC8" s="77"/>
      <c r="AD8" s="77" t="str">
        <f>データ!$M$6</f>
        <v>自治体職員</v>
      </c>
      <c r="AE8" s="77"/>
      <c r="AF8" s="77"/>
      <c r="AG8" s="77"/>
      <c r="AH8" s="77"/>
      <c r="AI8" s="77"/>
      <c r="AJ8" s="77"/>
      <c r="AK8" s="2"/>
      <c r="AL8" s="68">
        <f>データ!$R$6</f>
        <v>3752969</v>
      </c>
      <c r="AM8" s="68"/>
      <c r="AN8" s="68"/>
      <c r="AO8" s="68"/>
      <c r="AP8" s="68"/>
      <c r="AQ8" s="68"/>
      <c r="AR8" s="68"/>
      <c r="AS8" s="68"/>
      <c r="AT8" s="36">
        <f>データ!$S$6</f>
        <v>438.01</v>
      </c>
      <c r="AU8" s="37"/>
      <c r="AV8" s="37"/>
      <c r="AW8" s="37"/>
      <c r="AX8" s="37"/>
      <c r="AY8" s="37"/>
      <c r="AZ8" s="37"/>
      <c r="BA8" s="37"/>
      <c r="BB8" s="57">
        <f>データ!$T$6</f>
        <v>8568.23</v>
      </c>
      <c r="BC8" s="57"/>
      <c r="BD8" s="57"/>
      <c r="BE8" s="57"/>
      <c r="BF8" s="57"/>
      <c r="BG8" s="57"/>
      <c r="BH8" s="57"/>
      <c r="BI8" s="57"/>
      <c r="BJ8" s="3"/>
      <c r="BK8" s="3"/>
      <c r="BL8" s="70" t="s">
        <v>10</v>
      </c>
      <c r="BM8" s="71"/>
      <c r="BN8" s="72" t="s">
        <v>11</v>
      </c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3"/>
    </row>
    <row r="9" spans="1:78" ht="18.75" customHeight="1" x14ac:dyDescent="0.2">
      <c r="A9" s="2"/>
      <c r="B9" s="44" t="s">
        <v>12</v>
      </c>
      <c r="C9" s="45"/>
      <c r="D9" s="45"/>
      <c r="E9" s="45"/>
      <c r="F9" s="45"/>
      <c r="G9" s="45"/>
      <c r="H9" s="45"/>
      <c r="I9" s="44" t="s">
        <v>13</v>
      </c>
      <c r="J9" s="45"/>
      <c r="K9" s="45"/>
      <c r="L9" s="45"/>
      <c r="M9" s="45"/>
      <c r="N9" s="45"/>
      <c r="O9" s="69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2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4" t="s">
        <v>17</v>
      </c>
      <c r="AU9" s="45"/>
      <c r="AV9" s="45"/>
      <c r="AW9" s="45"/>
      <c r="AX9" s="45"/>
      <c r="AY9" s="45"/>
      <c r="AZ9" s="45"/>
      <c r="BA9" s="45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36" t="str">
        <f>データ!$N$6</f>
        <v>-</v>
      </c>
      <c r="C10" s="37"/>
      <c r="D10" s="37"/>
      <c r="E10" s="37"/>
      <c r="F10" s="37"/>
      <c r="G10" s="37"/>
      <c r="H10" s="37"/>
      <c r="I10" s="36">
        <f>データ!$O$6</f>
        <v>67.900000000000006</v>
      </c>
      <c r="J10" s="37"/>
      <c r="K10" s="37"/>
      <c r="L10" s="37"/>
      <c r="M10" s="37"/>
      <c r="N10" s="37"/>
      <c r="O10" s="67"/>
      <c r="P10" s="57">
        <f>データ!$P$6</f>
        <v>100</v>
      </c>
      <c r="Q10" s="57"/>
      <c r="R10" s="57"/>
      <c r="S10" s="57"/>
      <c r="T10" s="57"/>
      <c r="U10" s="57"/>
      <c r="V10" s="57"/>
      <c r="W10" s="68">
        <f>データ!$Q$6</f>
        <v>3011</v>
      </c>
      <c r="X10" s="68"/>
      <c r="Y10" s="68"/>
      <c r="Z10" s="68"/>
      <c r="AA10" s="68"/>
      <c r="AB10" s="68"/>
      <c r="AC10" s="68"/>
      <c r="AD10" s="2"/>
      <c r="AE10" s="2"/>
      <c r="AF10" s="2"/>
      <c r="AG10" s="2"/>
      <c r="AH10" s="2"/>
      <c r="AI10" s="2"/>
      <c r="AJ10" s="2"/>
      <c r="AK10" s="2"/>
      <c r="AL10" s="68">
        <f>データ!$U$6</f>
        <v>3753688</v>
      </c>
      <c r="AM10" s="68"/>
      <c r="AN10" s="68"/>
      <c r="AO10" s="68"/>
      <c r="AP10" s="68"/>
      <c r="AQ10" s="68"/>
      <c r="AR10" s="68"/>
      <c r="AS10" s="68"/>
      <c r="AT10" s="36">
        <f>データ!$V$6</f>
        <v>438.01</v>
      </c>
      <c r="AU10" s="37"/>
      <c r="AV10" s="37"/>
      <c r="AW10" s="37"/>
      <c r="AX10" s="37"/>
      <c r="AY10" s="37"/>
      <c r="AZ10" s="37"/>
      <c r="BA10" s="37"/>
      <c r="BB10" s="57">
        <f>データ!$W$6</f>
        <v>8569.8700000000008</v>
      </c>
      <c r="BC10" s="57"/>
      <c r="BD10" s="57"/>
      <c r="BE10" s="57"/>
      <c r="BF10" s="57"/>
      <c r="BG10" s="57"/>
      <c r="BH10" s="57"/>
      <c r="BI10" s="57"/>
      <c r="BJ10" s="2"/>
      <c r="BK10" s="2"/>
      <c r="BL10" s="58" t="s">
        <v>21</v>
      </c>
      <c r="BM10" s="59"/>
      <c r="BN10" s="60" t="s">
        <v>22</v>
      </c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1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2" t="s">
        <v>23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</row>
    <row r="14" spans="1:78" ht="13.5" customHeight="1" x14ac:dyDescent="0.2">
      <c r="A14" s="2"/>
      <c r="B14" s="64" t="s">
        <v>24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2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26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8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8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8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8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8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4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27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28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8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2">
      <c r="A60" s="2"/>
      <c r="B60" s="41" t="s">
        <v>29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2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4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30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1" t="s">
        <v>31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2">
      <c r="C83" s="12"/>
    </row>
    <row r="84" spans="1:78" hidden="1" x14ac:dyDescent="0.2">
      <c r="B84" s="13" t="s">
        <v>32</v>
      </c>
      <c r="C84" s="13"/>
      <c r="D84" s="13"/>
      <c r="E84" s="13" t="s">
        <v>33</v>
      </c>
      <c r="F84" s="13" t="s">
        <v>34</v>
      </c>
      <c r="G84" s="13" t="s">
        <v>35</v>
      </c>
      <c r="H84" s="13" t="s">
        <v>36</v>
      </c>
      <c r="I84" s="13" t="s">
        <v>37</v>
      </c>
      <c r="J84" s="13" t="s">
        <v>38</v>
      </c>
      <c r="K84" s="13" t="s">
        <v>39</v>
      </c>
      <c r="L84" s="13" t="s">
        <v>40</v>
      </c>
      <c r="M84" s="13" t="s">
        <v>41</v>
      </c>
      <c r="N84" s="13" t="s">
        <v>42</v>
      </c>
      <c r="O84" s="13" t="s">
        <v>43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/zmsCmN1TkinqKWb5F5YgyWKT8FjRjZ5r8QUeLmJ97Xf9kdq4PmItn9moM/ZQo8wJzsc8rDwvo+oaTKCMF6yCw==" saltValue="lI+JrVEHK1mw4jBQCZIJG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81640625" customWidth="1"/>
  </cols>
  <sheetData>
    <row r="1" spans="1:144" x14ac:dyDescent="0.2">
      <c r="A1" t="s">
        <v>44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45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46</v>
      </c>
      <c r="B3" s="16" t="s">
        <v>47</v>
      </c>
      <c r="C3" s="16" t="s">
        <v>48</v>
      </c>
      <c r="D3" s="16" t="s">
        <v>49</v>
      </c>
      <c r="E3" s="16" t="s">
        <v>50</v>
      </c>
      <c r="F3" s="16" t="s">
        <v>51</v>
      </c>
      <c r="G3" s="16" t="s">
        <v>52</v>
      </c>
      <c r="H3" s="85" t="s">
        <v>53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7"/>
      <c r="X3" s="91" t="s">
        <v>54</v>
      </c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 t="s">
        <v>29</v>
      </c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</row>
    <row r="4" spans="1:144" x14ac:dyDescent="0.2">
      <c r="A4" s="15" t="s">
        <v>55</v>
      </c>
      <c r="B4" s="17"/>
      <c r="C4" s="17"/>
      <c r="D4" s="17"/>
      <c r="E4" s="17"/>
      <c r="F4" s="17"/>
      <c r="G4" s="17"/>
      <c r="H4" s="88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90"/>
      <c r="X4" s="84" t="s">
        <v>56</v>
      </c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 t="s">
        <v>57</v>
      </c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 t="s">
        <v>58</v>
      </c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 t="s">
        <v>59</v>
      </c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 t="s">
        <v>60</v>
      </c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 t="s">
        <v>61</v>
      </c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 t="s">
        <v>62</v>
      </c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 t="s">
        <v>63</v>
      </c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 t="s">
        <v>64</v>
      </c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 t="s">
        <v>65</v>
      </c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 t="s">
        <v>66</v>
      </c>
      <c r="EE4" s="84"/>
      <c r="EF4" s="84"/>
      <c r="EG4" s="84"/>
      <c r="EH4" s="84"/>
      <c r="EI4" s="84"/>
      <c r="EJ4" s="84"/>
      <c r="EK4" s="84"/>
      <c r="EL4" s="84"/>
      <c r="EM4" s="84"/>
      <c r="EN4" s="84"/>
    </row>
    <row r="5" spans="1:144" x14ac:dyDescent="0.2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5</v>
      </c>
      <c r="N5" s="19" t="s">
        <v>73</v>
      </c>
      <c r="O5" s="19" t="s">
        <v>74</v>
      </c>
      <c r="P5" s="19" t="s">
        <v>75</v>
      </c>
      <c r="Q5" s="19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19" t="s">
        <v>82</v>
      </c>
      <c r="X5" s="19" t="s">
        <v>83</v>
      </c>
      <c r="Y5" s="19" t="s">
        <v>84</v>
      </c>
      <c r="Z5" s="19" t="s">
        <v>85</v>
      </c>
      <c r="AA5" s="19" t="s">
        <v>86</v>
      </c>
      <c r="AB5" s="19" t="s">
        <v>87</v>
      </c>
      <c r="AC5" s="19" t="s">
        <v>88</v>
      </c>
      <c r="AD5" s="19" t="s">
        <v>89</v>
      </c>
      <c r="AE5" s="19" t="s">
        <v>90</v>
      </c>
      <c r="AF5" s="19" t="s">
        <v>91</v>
      </c>
      <c r="AG5" s="19" t="s">
        <v>92</v>
      </c>
      <c r="AH5" s="19" t="s">
        <v>32</v>
      </c>
      <c r="AI5" s="19" t="s">
        <v>83</v>
      </c>
      <c r="AJ5" s="19" t="s">
        <v>84</v>
      </c>
      <c r="AK5" s="19" t="s">
        <v>85</v>
      </c>
      <c r="AL5" s="19" t="s">
        <v>86</v>
      </c>
      <c r="AM5" s="19" t="s">
        <v>87</v>
      </c>
      <c r="AN5" s="19" t="s">
        <v>88</v>
      </c>
      <c r="AO5" s="19" t="s">
        <v>89</v>
      </c>
      <c r="AP5" s="19" t="s">
        <v>90</v>
      </c>
      <c r="AQ5" s="19" t="s">
        <v>91</v>
      </c>
      <c r="AR5" s="19" t="s">
        <v>92</v>
      </c>
      <c r="AS5" s="19" t="s">
        <v>93</v>
      </c>
      <c r="AT5" s="19" t="s">
        <v>83</v>
      </c>
      <c r="AU5" s="19" t="s">
        <v>84</v>
      </c>
      <c r="AV5" s="19" t="s">
        <v>85</v>
      </c>
      <c r="AW5" s="19" t="s">
        <v>86</v>
      </c>
      <c r="AX5" s="19" t="s">
        <v>87</v>
      </c>
      <c r="AY5" s="19" t="s">
        <v>88</v>
      </c>
      <c r="AZ5" s="19" t="s">
        <v>89</v>
      </c>
      <c r="BA5" s="19" t="s">
        <v>90</v>
      </c>
      <c r="BB5" s="19" t="s">
        <v>91</v>
      </c>
      <c r="BC5" s="19" t="s">
        <v>92</v>
      </c>
      <c r="BD5" s="19" t="s">
        <v>93</v>
      </c>
      <c r="BE5" s="19" t="s">
        <v>83</v>
      </c>
      <c r="BF5" s="19" t="s">
        <v>84</v>
      </c>
      <c r="BG5" s="19" t="s">
        <v>85</v>
      </c>
      <c r="BH5" s="19" t="s">
        <v>86</v>
      </c>
      <c r="BI5" s="19" t="s">
        <v>87</v>
      </c>
      <c r="BJ5" s="19" t="s">
        <v>88</v>
      </c>
      <c r="BK5" s="19" t="s">
        <v>89</v>
      </c>
      <c r="BL5" s="19" t="s">
        <v>90</v>
      </c>
      <c r="BM5" s="19" t="s">
        <v>91</v>
      </c>
      <c r="BN5" s="19" t="s">
        <v>92</v>
      </c>
      <c r="BO5" s="19" t="s">
        <v>93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83</v>
      </c>
      <c r="CB5" s="19" t="s">
        <v>84</v>
      </c>
      <c r="CC5" s="19" t="s">
        <v>85</v>
      </c>
      <c r="CD5" s="19" t="s">
        <v>86</v>
      </c>
      <c r="CE5" s="19" t="s">
        <v>87</v>
      </c>
      <c r="CF5" s="19" t="s">
        <v>88</v>
      </c>
      <c r="CG5" s="19" t="s">
        <v>89</v>
      </c>
      <c r="CH5" s="19" t="s">
        <v>90</v>
      </c>
      <c r="CI5" s="19" t="s">
        <v>91</v>
      </c>
      <c r="CJ5" s="19" t="s">
        <v>92</v>
      </c>
      <c r="CK5" s="19" t="s">
        <v>93</v>
      </c>
      <c r="CL5" s="19" t="s">
        <v>83</v>
      </c>
      <c r="CM5" s="19" t="s">
        <v>84</v>
      </c>
      <c r="CN5" s="19" t="s">
        <v>85</v>
      </c>
      <c r="CO5" s="19" t="s">
        <v>86</v>
      </c>
      <c r="CP5" s="19" t="s">
        <v>87</v>
      </c>
      <c r="CQ5" s="19" t="s">
        <v>88</v>
      </c>
      <c r="CR5" s="19" t="s">
        <v>89</v>
      </c>
      <c r="CS5" s="19" t="s">
        <v>90</v>
      </c>
      <c r="CT5" s="19" t="s">
        <v>91</v>
      </c>
      <c r="CU5" s="19" t="s">
        <v>92</v>
      </c>
      <c r="CV5" s="19" t="s">
        <v>93</v>
      </c>
      <c r="CW5" s="19" t="s">
        <v>83</v>
      </c>
      <c r="CX5" s="19" t="s">
        <v>84</v>
      </c>
      <c r="CY5" s="19" t="s">
        <v>85</v>
      </c>
      <c r="CZ5" s="19" t="s">
        <v>86</v>
      </c>
      <c r="DA5" s="19" t="s">
        <v>87</v>
      </c>
      <c r="DB5" s="19" t="s">
        <v>88</v>
      </c>
      <c r="DC5" s="19" t="s">
        <v>89</v>
      </c>
      <c r="DD5" s="19" t="s">
        <v>90</v>
      </c>
      <c r="DE5" s="19" t="s">
        <v>91</v>
      </c>
      <c r="DF5" s="19" t="s">
        <v>92</v>
      </c>
      <c r="DG5" s="19" t="s">
        <v>93</v>
      </c>
      <c r="DH5" s="19" t="s">
        <v>83</v>
      </c>
      <c r="DI5" s="19" t="s">
        <v>84</v>
      </c>
      <c r="DJ5" s="19" t="s">
        <v>85</v>
      </c>
      <c r="DK5" s="19" t="s">
        <v>86</v>
      </c>
      <c r="DL5" s="19" t="s">
        <v>87</v>
      </c>
      <c r="DM5" s="19" t="s">
        <v>88</v>
      </c>
      <c r="DN5" s="19" t="s">
        <v>89</v>
      </c>
      <c r="DO5" s="19" t="s">
        <v>90</v>
      </c>
      <c r="DP5" s="19" t="s">
        <v>91</v>
      </c>
      <c r="DQ5" s="19" t="s">
        <v>92</v>
      </c>
      <c r="DR5" s="19" t="s">
        <v>93</v>
      </c>
      <c r="DS5" s="19" t="s">
        <v>83</v>
      </c>
      <c r="DT5" s="19" t="s">
        <v>84</v>
      </c>
      <c r="DU5" s="19" t="s">
        <v>85</v>
      </c>
      <c r="DV5" s="19" t="s">
        <v>86</v>
      </c>
      <c r="DW5" s="19" t="s">
        <v>87</v>
      </c>
      <c r="DX5" s="19" t="s">
        <v>88</v>
      </c>
      <c r="DY5" s="19" t="s">
        <v>89</v>
      </c>
      <c r="DZ5" s="19" t="s">
        <v>90</v>
      </c>
      <c r="EA5" s="19" t="s">
        <v>91</v>
      </c>
      <c r="EB5" s="19" t="s">
        <v>92</v>
      </c>
      <c r="EC5" s="19" t="s">
        <v>93</v>
      </c>
      <c r="ED5" s="19" t="s">
        <v>83</v>
      </c>
      <c r="EE5" s="19" t="s">
        <v>84</v>
      </c>
      <c r="EF5" s="19" t="s">
        <v>85</v>
      </c>
      <c r="EG5" s="19" t="s">
        <v>86</v>
      </c>
      <c r="EH5" s="19" t="s">
        <v>87</v>
      </c>
      <c r="EI5" s="19" t="s">
        <v>88</v>
      </c>
      <c r="EJ5" s="19" t="s">
        <v>89</v>
      </c>
      <c r="EK5" s="19" t="s">
        <v>90</v>
      </c>
      <c r="EL5" s="19" t="s">
        <v>91</v>
      </c>
      <c r="EM5" s="19" t="s">
        <v>92</v>
      </c>
      <c r="EN5" s="19" t="s">
        <v>93</v>
      </c>
    </row>
    <row r="6" spans="1:144" s="23" customFormat="1" x14ac:dyDescent="0.2">
      <c r="A6" s="15" t="s">
        <v>94</v>
      </c>
      <c r="B6" s="20">
        <f>B7</f>
        <v>2023</v>
      </c>
      <c r="C6" s="20">
        <f t="shared" ref="C6:W6" si="3">C7</f>
        <v>141003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神奈川県　横浜市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政令市等</v>
      </c>
      <c r="M6" s="20" t="str">
        <f t="shared" si="3"/>
        <v>自治体職員</v>
      </c>
      <c r="N6" s="21" t="str">
        <f t="shared" si="3"/>
        <v>-</v>
      </c>
      <c r="O6" s="21">
        <f t="shared" si="3"/>
        <v>67.900000000000006</v>
      </c>
      <c r="P6" s="21">
        <f t="shared" si="3"/>
        <v>100</v>
      </c>
      <c r="Q6" s="21">
        <f t="shared" si="3"/>
        <v>3011</v>
      </c>
      <c r="R6" s="21">
        <f t="shared" si="3"/>
        <v>3752969</v>
      </c>
      <c r="S6" s="21">
        <f t="shared" si="3"/>
        <v>438.01</v>
      </c>
      <c r="T6" s="21">
        <f t="shared" si="3"/>
        <v>8568.23</v>
      </c>
      <c r="U6" s="21">
        <f t="shared" si="3"/>
        <v>3753688</v>
      </c>
      <c r="V6" s="21">
        <f t="shared" si="3"/>
        <v>438.01</v>
      </c>
      <c r="W6" s="21">
        <f t="shared" si="3"/>
        <v>8569.8700000000008</v>
      </c>
      <c r="X6" s="22">
        <f>IF(X7="",NA(),X7)</f>
        <v>107</v>
      </c>
      <c r="Y6" s="22">
        <f t="shared" ref="Y6:AG6" si="4">IF(Y7="",NA(),Y7)</f>
        <v>105.45</v>
      </c>
      <c r="Z6" s="22">
        <f t="shared" si="4"/>
        <v>113.39</v>
      </c>
      <c r="AA6" s="22">
        <f t="shared" si="4"/>
        <v>113.62</v>
      </c>
      <c r="AB6" s="22">
        <f t="shared" si="4"/>
        <v>110.56</v>
      </c>
      <c r="AC6" s="22">
        <f t="shared" si="4"/>
        <v>112.54</v>
      </c>
      <c r="AD6" s="22">
        <f t="shared" si="4"/>
        <v>108.59</v>
      </c>
      <c r="AE6" s="22">
        <f t="shared" si="4"/>
        <v>110.89</v>
      </c>
      <c r="AF6" s="22">
        <f t="shared" si="4"/>
        <v>107.97</v>
      </c>
      <c r="AG6" s="22">
        <f t="shared" si="4"/>
        <v>106.75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1">
        <f t="shared" si="5"/>
        <v>0</v>
      </c>
      <c r="AQ6" s="21">
        <f t="shared" si="5"/>
        <v>0</v>
      </c>
      <c r="AR6" s="21">
        <f t="shared" si="5"/>
        <v>0</v>
      </c>
      <c r="AS6" s="21" t="str">
        <f>IF(AS7="","",IF(AS7="-","【-】","【"&amp;SUBSTITUTE(TEXT(AS7,"#,##0.00"),"-","△")&amp;"】"))</f>
        <v>【1.50】</v>
      </c>
      <c r="AT6" s="22">
        <f>IF(AT7="",NA(),AT7)</f>
        <v>124.6</v>
      </c>
      <c r="AU6" s="22">
        <f t="shared" ref="AU6:BC6" si="6">IF(AU7="",NA(),AU7)</f>
        <v>115.65</v>
      </c>
      <c r="AV6" s="22">
        <f t="shared" si="6"/>
        <v>146.91</v>
      </c>
      <c r="AW6" s="22">
        <f t="shared" si="6"/>
        <v>145.94999999999999</v>
      </c>
      <c r="AX6" s="22">
        <f t="shared" si="6"/>
        <v>138.31</v>
      </c>
      <c r="AY6" s="22">
        <f t="shared" si="6"/>
        <v>172.47</v>
      </c>
      <c r="AZ6" s="22">
        <f t="shared" si="6"/>
        <v>170.76</v>
      </c>
      <c r="BA6" s="22">
        <f t="shared" si="6"/>
        <v>169.11</v>
      </c>
      <c r="BB6" s="22">
        <f t="shared" si="6"/>
        <v>157.01</v>
      </c>
      <c r="BC6" s="22">
        <f t="shared" si="6"/>
        <v>147.65</v>
      </c>
      <c r="BD6" s="21" t="str">
        <f>IF(BD7="","",IF(BD7="-","【-】","【"&amp;SUBSTITUTE(TEXT(BD7,"#,##0.00"),"-","△")&amp;"】"))</f>
        <v>【243.36】</v>
      </c>
      <c r="BE6" s="22">
        <f>IF(BE7="",NA(),BE7)</f>
        <v>238.75</v>
      </c>
      <c r="BF6" s="22">
        <f t="shared" ref="BF6:BN6" si="7">IF(BF7="",NA(),BF7)</f>
        <v>244.1</v>
      </c>
      <c r="BG6" s="22">
        <f t="shared" si="7"/>
        <v>229.9</v>
      </c>
      <c r="BH6" s="22">
        <f t="shared" si="7"/>
        <v>227.99</v>
      </c>
      <c r="BI6" s="22">
        <f t="shared" si="7"/>
        <v>237.99</v>
      </c>
      <c r="BJ6" s="22">
        <f t="shared" si="7"/>
        <v>193.57</v>
      </c>
      <c r="BK6" s="22">
        <f t="shared" si="7"/>
        <v>200.12</v>
      </c>
      <c r="BL6" s="22">
        <f t="shared" si="7"/>
        <v>194.42</v>
      </c>
      <c r="BM6" s="22">
        <f t="shared" si="7"/>
        <v>195.5</v>
      </c>
      <c r="BN6" s="22">
        <f t="shared" si="7"/>
        <v>195.64</v>
      </c>
      <c r="BO6" s="21" t="str">
        <f>IF(BO7="","",IF(BO7="-","【-】","【"&amp;SUBSTITUTE(TEXT(BO7,"#,##0.00"),"-","△")&amp;"】"))</f>
        <v>【265.93】</v>
      </c>
      <c r="BP6" s="22">
        <f>IF(BP7="",NA(),BP7)</f>
        <v>96.71</v>
      </c>
      <c r="BQ6" s="22">
        <f t="shared" ref="BQ6:BY6" si="8">IF(BQ7="",NA(),BQ7)</f>
        <v>95.2</v>
      </c>
      <c r="BR6" s="22">
        <f t="shared" si="8"/>
        <v>103.29</v>
      </c>
      <c r="BS6" s="22">
        <f t="shared" si="8"/>
        <v>103.38</v>
      </c>
      <c r="BT6" s="22">
        <f t="shared" si="8"/>
        <v>100.26</v>
      </c>
      <c r="BU6" s="22">
        <f t="shared" si="8"/>
        <v>102.26</v>
      </c>
      <c r="BV6" s="22">
        <f t="shared" si="8"/>
        <v>98.26</v>
      </c>
      <c r="BW6" s="22">
        <f t="shared" si="8"/>
        <v>100.4</v>
      </c>
      <c r="BX6" s="22">
        <f t="shared" si="8"/>
        <v>96.51</v>
      </c>
      <c r="BY6" s="22">
        <f t="shared" si="8"/>
        <v>95.29</v>
      </c>
      <c r="BZ6" s="21" t="str">
        <f>IF(BZ7="","",IF(BZ7="-","【-】","【"&amp;SUBSTITUTE(TEXT(BZ7,"#,##0.00"),"-","△")&amp;"】"))</f>
        <v>【97.82】</v>
      </c>
      <c r="CA6" s="22">
        <f>IF(CA7="",NA(),CA7)</f>
        <v>174.76</v>
      </c>
      <c r="CB6" s="22">
        <f t="shared" ref="CB6:CJ6" si="9">IF(CB7="",NA(),CB7)</f>
        <v>172.48</v>
      </c>
      <c r="CC6" s="22">
        <f t="shared" si="9"/>
        <v>170.58</v>
      </c>
      <c r="CD6" s="22">
        <f t="shared" si="9"/>
        <v>179.22</v>
      </c>
      <c r="CE6" s="22">
        <f t="shared" si="9"/>
        <v>186.13</v>
      </c>
      <c r="CF6" s="22">
        <f t="shared" si="9"/>
        <v>174.34</v>
      </c>
      <c r="CG6" s="22">
        <f t="shared" si="9"/>
        <v>172.33</v>
      </c>
      <c r="CH6" s="22">
        <f t="shared" si="9"/>
        <v>172.8</v>
      </c>
      <c r="CI6" s="22">
        <f t="shared" si="9"/>
        <v>180.94</v>
      </c>
      <c r="CJ6" s="22">
        <f t="shared" si="9"/>
        <v>186.56</v>
      </c>
      <c r="CK6" s="21" t="str">
        <f>IF(CK7="","",IF(CK7="-","【-】","【"&amp;SUBSTITUTE(TEXT(CK7,"#,##0.00"),"-","△")&amp;"】"))</f>
        <v>【177.56】</v>
      </c>
      <c r="CL6" s="22">
        <f>IF(CL7="",NA(),CL7)</f>
        <v>61.26</v>
      </c>
      <c r="CM6" s="22">
        <f t="shared" ref="CM6:CU6" si="10">IF(CM7="",NA(),CM7)</f>
        <v>62.47</v>
      </c>
      <c r="CN6" s="22">
        <f t="shared" si="10"/>
        <v>61.56</v>
      </c>
      <c r="CO6" s="22">
        <f t="shared" si="10"/>
        <v>60.7</v>
      </c>
      <c r="CP6" s="22">
        <f t="shared" si="10"/>
        <v>60.59</v>
      </c>
      <c r="CQ6" s="22">
        <f t="shared" si="10"/>
        <v>59.12</v>
      </c>
      <c r="CR6" s="22">
        <f t="shared" si="10"/>
        <v>59.37</v>
      </c>
      <c r="CS6" s="22">
        <f t="shared" si="10"/>
        <v>58.84</v>
      </c>
      <c r="CT6" s="22">
        <f t="shared" si="10"/>
        <v>58.91</v>
      </c>
      <c r="CU6" s="22">
        <f t="shared" si="10"/>
        <v>58.89</v>
      </c>
      <c r="CV6" s="21" t="str">
        <f>IF(CV7="","",IF(CV7="-","【-】","【"&amp;SUBSTITUTE(TEXT(CV7,"#,##0.00"),"-","△")&amp;"】"))</f>
        <v>【59.81】</v>
      </c>
      <c r="CW6" s="22">
        <f>IF(CW7="",NA(),CW7)</f>
        <v>92.56</v>
      </c>
      <c r="CX6" s="22">
        <f t="shared" ref="CX6:DF6" si="11">IF(CX7="",NA(),CX7)</f>
        <v>92.75</v>
      </c>
      <c r="CY6" s="22">
        <f t="shared" si="11"/>
        <v>93.32</v>
      </c>
      <c r="CZ6" s="22">
        <f t="shared" si="11"/>
        <v>92.95</v>
      </c>
      <c r="DA6" s="22">
        <f t="shared" si="11"/>
        <v>92.4</v>
      </c>
      <c r="DB6" s="22">
        <f t="shared" si="11"/>
        <v>93.64</v>
      </c>
      <c r="DC6" s="22">
        <f t="shared" si="11"/>
        <v>93.68</v>
      </c>
      <c r="DD6" s="22">
        <f t="shared" si="11"/>
        <v>94.13</v>
      </c>
      <c r="DE6" s="22">
        <f t="shared" si="11"/>
        <v>93.84</v>
      </c>
      <c r="DF6" s="22">
        <f t="shared" si="11"/>
        <v>93.56</v>
      </c>
      <c r="DG6" s="21" t="str">
        <f>IF(DG7="","",IF(DG7="-","【-】","【"&amp;SUBSTITUTE(TEXT(DG7,"#,##0.00"),"-","△")&amp;"】"))</f>
        <v>【89.42】</v>
      </c>
      <c r="DH6" s="22">
        <f>IF(DH7="",NA(),DH7)</f>
        <v>50.69</v>
      </c>
      <c r="DI6" s="22">
        <f t="shared" ref="DI6:DQ6" si="12">IF(DI7="",NA(),DI7)</f>
        <v>51.41</v>
      </c>
      <c r="DJ6" s="22">
        <f t="shared" si="12"/>
        <v>52.06</v>
      </c>
      <c r="DK6" s="22">
        <f t="shared" si="12"/>
        <v>52.53</v>
      </c>
      <c r="DL6" s="22">
        <f t="shared" si="12"/>
        <v>52.69</v>
      </c>
      <c r="DM6" s="22">
        <f t="shared" si="12"/>
        <v>49.78</v>
      </c>
      <c r="DN6" s="22">
        <f t="shared" si="12"/>
        <v>50.32</v>
      </c>
      <c r="DO6" s="22">
        <f t="shared" si="12"/>
        <v>50.93</v>
      </c>
      <c r="DP6" s="22">
        <f t="shared" si="12"/>
        <v>51.24</v>
      </c>
      <c r="DQ6" s="22">
        <f t="shared" si="12"/>
        <v>51.59</v>
      </c>
      <c r="DR6" s="21" t="str">
        <f>IF(DR7="","",IF(DR7="-","【-】","【"&amp;SUBSTITUTE(TEXT(DR7,"#,##0.00"),"-","△")&amp;"】"))</f>
        <v>【52.02】</v>
      </c>
      <c r="DS6" s="22">
        <f>IF(DS7="",NA(),DS7)</f>
        <v>24.55</v>
      </c>
      <c r="DT6" s="22">
        <f t="shared" ref="DT6:EB6" si="13">IF(DT7="",NA(),DT7)</f>
        <v>26.54</v>
      </c>
      <c r="DU6" s="22">
        <f t="shared" si="13"/>
        <v>28.13</v>
      </c>
      <c r="DV6" s="22">
        <f t="shared" si="13"/>
        <v>29.92</v>
      </c>
      <c r="DW6" s="22">
        <f t="shared" si="13"/>
        <v>31.21</v>
      </c>
      <c r="DX6" s="22">
        <f t="shared" si="13"/>
        <v>22.79</v>
      </c>
      <c r="DY6" s="22">
        <f t="shared" si="13"/>
        <v>24.26</v>
      </c>
      <c r="DZ6" s="22">
        <f t="shared" si="13"/>
        <v>25.55</v>
      </c>
      <c r="EA6" s="22">
        <f t="shared" si="13"/>
        <v>26.73</v>
      </c>
      <c r="EB6" s="22">
        <f t="shared" si="13"/>
        <v>28.09</v>
      </c>
      <c r="EC6" s="21" t="str">
        <f>IF(EC7="","",IF(EC7="-","【-】","【"&amp;SUBSTITUTE(TEXT(EC7,"#,##0.00"),"-","△")&amp;"】"))</f>
        <v>【25.37】</v>
      </c>
      <c r="ED6" s="22">
        <f>IF(ED7="",NA(),ED7)</f>
        <v>1.0900000000000001</v>
      </c>
      <c r="EE6" s="22">
        <f t="shared" ref="EE6:EM6" si="14">IF(EE7="",NA(),EE7)</f>
        <v>1.08</v>
      </c>
      <c r="EF6" s="22">
        <f t="shared" si="14"/>
        <v>1</v>
      </c>
      <c r="EG6" s="22">
        <f t="shared" si="14"/>
        <v>1.24</v>
      </c>
      <c r="EH6" s="22">
        <f t="shared" si="14"/>
        <v>1.18</v>
      </c>
      <c r="EI6" s="22">
        <f t="shared" si="14"/>
        <v>0.97</v>
      </c>
      <c r="EJ6" s="22">
        <f t="shared" si="14"/>
        <v>0.99</v>
      </c>
      <c r="EK6" s="22">
        <f t="shared" si="14"/>
        <v>0.97</v>
      </c>
      <c r="EL6" s="22">
        <f t="shared" si="14"/>
        <v>1</v>
      </c>
      <c r="EM6" s="22">
        <f t="shared" si="14"/>
        <v>0.91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141003</v>
      </c>
      <c r="D7" s="24">
        <v>46</v>
      </c>
      <c r="E7" s="24">
        <v>1</v>
      </c>
      <c r="F7" s="24">
        <v>0</v>
      </c>
      <c r="G7" s="24">
        <v>1</v>
      </c>
      <c r="H7" s="24" t="s">
        <v>95</v>
      </c>
      <c r="I7" s="24" t="s">
        <v>96</v>
      </c>
      <c r="J7" s="24" t="s">
        <v>97</v>
      </c>
      <c r="K7" s="24" t="s">
        <v>98</v>
      </c>
      <c r="L7" s="24" t="s">
        <v>99</v>
      </c>
      <c r="M7" s="24" t="s">
        <v>100</v>
      </c>
      <c r="N7" s="25" t="s">
        <v>101</v>
      </c>
      <c r="O7" s="25">
        <v>67.900000000000006</v>
      </c>
      <c r="P7" s="25">
        <v>100</v>
      </c>
      <c r="Q7" s="25">
        <v>3011</v>
      </c>
      <c r="R7" s="25">
        <v>3752969</v>
      </c>
      <c r="S7" s="25">
        <v>438.01</v>
      </c>
      <c r="T7" s="25">
        <v>8568.23</v>
      </c>
      <c r="U7" s="25">
        <v>3753688</v>
      </c>
      <c r="V7" s="25">
        <v>438.01</v>
      </c>
      <c r="W7" s="25">
        <v>8569.8700000000008</v>
      </c>
      <c r="X7" s="25">
        <v>107</v>
      </c>
      <c r="Y7" s="25">
        <v>105.45</v>
      </c>
      <c r="Z7" s="25">
        <v>113.39</v>
      </c>
      <c r="AA7" s="25">
        <v>113.62</v>
      </c>
      <c r="AB7" s="25">
        <v>110.56</v>
      </c>
      <c r="AC7" s="25">
        <v>112.54</v>
      </c>
      <c r="AD7" s="25">
        <v>108.59</v>
      </c>
      <c r="AE7" s="25">
        <v>110.89</v>
      </c>
      <c r="AF7" s="25">
        <v>107.97</v>
      </c>
      <c r="AG7" s="25">
        <v>106.75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1.5</v>
      </c>
      <c r="AT7" s="25">
        <v>124.6</v>
      </c>
      <c r="AU7" s="25">
        <v>115.65</v>
      </c>
      <c r="AV7" s="25">
        <v>146.91</v>
      </c>
      <c r="AW7" s="25">
        <v>145.94999999999999</v>
      </c>
      <c r="AX7" s="25">
        <v>138.31</v>
      </c>
      <c r="AY7" s="25">
        <v>172.47</v>
      </c>
      <c r="AZ7" s="25">
        <v>170.76</v>
      </c>
      <c r="BA7" s="25">
        <v>169.11</v>
      </c>
      <c r="BB7" s="25">
        <v>157.01</v>
      </c>
      <c r="BC7" s="25">
        <v>147.65</v>
      </c>
      <c r="BD7" s="25">
        <v>243.36</v>
      </c>
      <c r="BE7" s="25">
        <v>238.75</v>
      </c>
      <c r="BF7" s="25">
        <v>244.1</v>
      </c>
      <c r="BG7" s="25">
        <v>229.9</v>
      </c>
      <c r="BH7" s="25">
        <v>227.99</v>
      </c>
      <c r="BI7" s="25">
        <v>237.99</v>
      </c>
      <c r="BJ7" s="25">
        <v>193.57</v>
      </c>
      <c r="BK7" s="25">
        <v>200.12</v>
      </c>
      <c r="BL7" s="25">
        <v>194.42</v>
      </c>
      <c r="BM7" s="25">
        <v>195.5</v>
      </c>
      <c r="BN7" s="25">
        <v>195.64</v>
      </c>
      <c r="BO7" s="25">
        <v>265.93</v>
      </c>
      <c r="BP7" s="25">
        <v>96.71</v>
      </c>
      <c r="BQ7" s="25">
        <v>95.2</v>
      </c>
      <c r="BR7" s="25">
        <v>103.29</v>
      </c>
      <c r="BS7" s="25">
        <v>103.38</v>
      </c>
      <c r="BT7" s="25">
        <v>100.26</v>
      </c>
      <c r="BU7" s="25">
        <v>102.26</v>
      </c>
      <c r="BV7" s="25">
        <v>98.26</v>
      </c>
      <c r="BW7" s="25">
        <v>100.4</v>
      </c>
      <c r="BX7" s="25">
        <v>96.51</v>
      </c>
      <c r="BY7" s="25">
        <v>95.29</v>
      </c>
      <c r="BZ7" s="25">
        <v>97.82</v>
      </c>
      <c r="CA7" s="25">
        <v>174.76</v>
      </c>
      <c r="CB7" s="25">
        <v>172.48</v>
      </c>
      <c r="CC7" s="25">
        <v>170.58</v>
      </c>
      <c r="CD7" s="25">
        <v>179.22</v>
      </c>
      <c r="CE7" s="25">
        <v>186.13</v>
      </c>
      <c r="CF7" s="25">
        <v>174.34</v>
      </c>
      <c r="CG7" s="25">
        <v>172.33</v>
      </c>
      <c r="CH7" s="25">
        <v>172.8</v>
      </c>
      <c r="CI7" s="25">
        <v>180.94</v>
      </c>
      <c r="CJ7" s="25">
        <v>186.56</v>
      </c>
      <c r="CK7" s="25">
        <v>177.56</v>
      </c>
      <c r="CL7" s="25">
        <v>61.26</v>
      </c>
      <c r="CM7" s="25">
        <v>62.47</v>
      </c>
      <c r="CN7" s="25">
        <v>61.56</v>
      </c>
      <c r="CO7" s="25">
        <v>60.7</v>
      </c>
      <c r="CP7" s="25">
        <v>60.59</v>
      </c>
      <c r="CQ7" s="25">
        <v>59.12</v>
      </c>
      <c r="CR7" s="25">
        <v>59.37</v>
      </c>
      <c r="CS7" s="25">
        <v>58.84</v>
      </c>
      <c r="CT7" s="25">
        <v>58.91</v>
      </c>
      <c r="CU7" s="25">
        <v>58.89</v>
      </c>
      <c r="CV7" s="25">
        <v>59.81</v>
      </c>
      <c r="CW7" s="25">
        <v>92.56</v>
      </c>
      <c r="CX7" s="25">
        <v>92.75</v>
      </c>
      <c r="CY7" s="25">
        <v>93.32</v>
      </c>
      <c r="CZ7" s="25">
        <v>92.95</v>
      </c>
      <c r="DA7" s="25">
        <v>92.4</v>
      </c>
      <c r="DB7" s="25">
        <v>93.64</v>
      </c>
      <c r="DC7" s="25">
        <v>93.68</v>
      </c>
      <c r="DD7" s="25">
        <v>94.13</v>
      </c>
      <c r="DE7" s="25">
        <v>93.84</v>
      </c>
      <c r="DF7" s="25">
        <v>93.56</v>
      </c>
      <c r="DG7" s="25">
        <v>89.42</v>
      </c>
      <c r="DH7" s="25">
        <v>50.69</v>
      </c>
      <c r="DI7" s="25">
        <v>51.41</v>
      </c>
      <c r="DJ7" s="25">
        <v>52.06</v>
      </c>
      <c r="DK7" s="25">
        <v>52.53</v>
      </c>
      <c r="DL7" s="25">
        <v>52.69</v>
      </c>
      <c r="DM7" s="25">
        <v>49.78</v>
      </c>
      <c r="DN7" s="25">
        <v>50.32</v>
      </c>
      <c r="DO7" s="25">
        <v>50.93</v>
      </c>
      <c r="DP7" s="25">
        <v>51.24</v>
      </c>
      <c r="DQ7" s="25">
        <v>51.59</v>
      </c>
      <c r="DR7" s="25">
        <v>52.02</v>
      </c>
      <c r="DS7" s="25">
        <v>24.55</v>
      </c>
      <c r="DT7" s="25">
        <v>26.54</v>
      </c>
      <c r="DU7" s="25">
        <v>28.13</v>
      </c>
      <c r="DV7" s="25">
        <v>29.92</v>
      </c>
      <c r="DW7" s="25">
        <v>31.21</v>
      </c>
      <c r="DX7" s="25">
        <v>22.79</v>
      </c>
      <c r="DY7" s="25">
        <v>24.26</v>
      </c>
      <c r="DZ7" s="25">
        <v>25.55</v>
      </c>
      <c r="EA7" s="25">
        <v>26.73</v>
      </c>
      <c r="EB7" s="25">
        <v>28.09</v>
      </c>
      <c r="EC7" s="25">
        <v>25.37</v>
      </c>
      <c r="ED7" s="25">
        <v>1.0900000000000001</v>
      </c>
      <c r="EE7" s="25">
        <v>1.08</v>
      </c>
      <c r="EF7" s="25">
        <v>1</v>
      </c>
      <c r="EG7" s="25">
        <v>1.24</v>
      </c>
      <c r="EH7" s="25">
        <v>1.18</v>
      </c>
      <c r="EI7" s="25">
        <v>0.97</v>
      </c>
      <c r="EJ7" s="25">
        <v>0.99</v>
      </c>
      <c r="EK7" s="25">
        <v>0.97</v>
      </c>
      <c r="EL7" s="25">
        <v>1</v>
      </c>
      <c r="EM7" s="25">
        <v>0.91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102</v>
      </c>
      <c r="C9" s="28" t="s">
        <v>103</v>
      </c>
      <c r="D9" s="28" t="s">
        <v>104</v>
      </c>
      <c r="E9" s="28" t="s">
        <v>105</v>
      </c>
      <c r="F9" s="28" t="s">
        <v>106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47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108</v>
      </c>
    </row>
    <row r="13" spans="1:144" x14ac:dyDescent="0.2">
      <c r="B13" t="s">
        <v>109</v>
      </c>
      <c r="C13" t="s">
        <v>109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5B29FFC1-01DA-4E2F-BEBB-2EE25893513B}"/>
</file>

<file path=customXml/itemProps2.xml><?xml version="1.0" encoding="utf-8"?>
<ds:datastoreItem xmlns:ds="http://schemas.openxmlformats.org/officeDocument/2006/customXml" ds:itemID="{8E098A8F-30B7-4A87-B91F-81CB31CF1D8D}"/>
</file>

<file path=customXml/itemProps3.xml><?xml version="1.0" encoding="utf-8"?>
<ds:datastoreItem xmlns:ds="http://schemas.openxmlformats.org/officeDocument/2006/customXml" ds:itemID="{3A0FDC5D-E87F-4FA8-A961-7DD4AA3C93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2025-02-07T12:26:48Z</dcterms:created>
  <dcterms:modified xsi:type="dcterms:W3CDTF">2025-02-07T12:26:59Z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