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10.xml" ContentType="application/vnd.openxmlformats-officedocument.drawingml.chartshapes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drawings/drawing9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.ycan.local\道路局\03施設課\施設課共有フォルダ\040_経理\030_特別会計\020_決算\2022(R5)年度\20250130〆　公営企業に係る経営比較分析表（令和５年度決算）の分析等について（総務省）\"/>
    </mc:Choice>
  </mc:AlternateContent>
  <xr:revisionPtr revIDLastSave="0" documentId="13_ncr:1_{D41549E9-7AFE-4B68-A04B-3B569CB267EA}" xr6:coauthVersionLast="47" xr6:coauthVersionMax="47" xr10:uidLastSave="{00000000-0000-0000-0000-000000000000}"/>
  <workbookProtection workbookAlgorithmName="SHA-512" workbookHashValue="oo0L7xwBb4BHgh3IxiwOLbIMr6woY4UFOZsbyH2KI+wT/zkYJCJizWGhOzJhSHT8kVBUZ65guzzmkIy2zOz91A==" workbookSaltValue="ga4GaBSNuXCZ6usB9sQCqg==" workbookSpinCount="100000" lockStructure="1"/>
  <bookViews>
    <workbookView xWindow="-120" yWindow="-120" windowWidth="20730" windowHeight="1104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KO31" i="4" s="1"/>
  <c r="DL7" i="5"/>
  <c r="DK7" i="5"/>
  <c r="DI7" i="5"/>
  <c r="DH7" i="5"/>
  <c r="DG7" i="5"/>
  <c r="DF7" i="5"/>
  <c r="KP78" i="4" s="1"/>
  <c r="DE7" i="5"/>
  <c r="KA78" i="4" s="1"/>
  <c r="DD7" i="5"/>
  <c r="MI77" i="4" s="1"/>
  <c r="DC7" i="5"/>
  <c r="DB7" i="5"/>
  <c r="DA7" i="5"/>
  <c r="CZ7" i="5"/>
  <c r="CN7" i="5"/>
  <c r="CV76" i="4" s="1"/>
  <c r="CM7" i="5"/>
  <c r="CV67" i="4" s="1"/>
  <c r="BZ7" i="5"/>
  <c r="MA53" i="4" s="1"/>
  <c r="BY7" i="5"/>
  <c r="LH53" i="4" s="1"/>
  <c r="BX7" i="5"/>
  <c r="BW7" i="5"/>
  <c r="BV7" i="5"/>
  <c r="JC53" i="4" s="1"/>
  <c r="BU7" i="5"/>
  <c r="BT7" i="5"/>
  <c r="LH52" i="4" s="1"/>
  <c r="BS7" i="5"/>
  <c r="KO52" i="4" s="1"/>
  <c r="BR7" i="5"/>
  <c r="JV52" i="4" s="1"/>
  <c r="BQ7" i="5"/>
  <c r="JC52" i="4" s="1"/>
  <c r="BO7" i="5"/>
  <c r="BN7" i="5"/>
  <c r="BM7" i="5"/>
  <c r="BL7" i="5"/>
  <c r="BK7" i="5"/>
  <c r="BJ7" i="5"/>
  <c r="BI7" i="5"/>
  <c r="GQ52" i="4" s="1"/>
  <c r="BH7" i="5"/>
  <c r="FX52" i="4" s="1"/>
  <c r="BG7" i="5"/>
  <c r="BF7" i="5"/>
  <c r="BD7" i="5"/>
  <c r="BC7" i="5"/>
  <c r="BB7" i="5"/>
  <c r="BA7" i="5"/>
  <c r="AN53" i="4" s="1"/>
  <c r="AZ7" i="5"/>
  <c r="U53" i="4" s="1"/>
  <c r="AY7" i="5"/>
  <c r="CS52" i="4" s="1"/>
  <c r="AX7" i="5"/>
  <c r="AW7" i="5"/>
  <c r="AV7" i="5"/>
  <c r="AN52" i="4" s="1"/>
  <c r="AU7" i="5"/>
  <c r="AS7" i="5"/>
  <c r="AR7" i="5"/>
  <c r="AQ7" i="5"/>
  <c r="FX32" i="4" s="1"/>
  <c r="AP7" i="5"/>
  <c r="AO7" i="5"/>
  <c r="AN7" i="5"/>
  <c r="AM7" i="5"/>
  <c r="AL7" i="5"/>
  <c r="AK7" i="5"/>
  <c r="AJ7" i="5"/>
  <c r="AH7" i="5"/>
  <c r="CS32" i="4" s="1"/>
  <c r="AG7" i="5"/>
  <c r="BZ32" i="4" s="1"/>
  <c r="AF7" i="5"/>
  <c r="AE7" i="5"/>
  <c r="AD7" i="5"/>
  <c r="AC7" i="5"/>
  <c r="AB7" i="5"/>
  <c r="BZ31" i="4" s="1"/>
  <c r="AA7" i="5"/>
  <c r="BG31" i="4" s="1"/>
  <c r="Z7" i="5"/>
  <c r="AN31" i="4" s="1"/>
  <c r="Y7" i="5"/>
  <c r="U31" i="4" s="1"/>
  <c r="X7" i="5"/>
  <c r="W7" i="5"/>
  <c r="V7" i="5"/>
  <c r="HX10" i="4" s="1"/>
  <c r="U7" i="5"/>
  <c r="T7" i="5"/>
  <c r="JQ8" i="4" s="1"/>
  <c r="S7" i="5"/>
  <c r="HX8" i="4" s="1"/>
  <c r="R7" i="5"/>
  <c r="Q7" i="5"/>
  <c r="CF10" i="4" s="1"/>
  <c r="P7" i="5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MI78" i="4"/>
  <c r="LT78" i="4"/>
  <c r="LE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KO53" i="4"/>
  <c r="JV53" i="4"/>
  <c r="HJ53" i="4"/>
  <c r="GQ53" i="4"/>
  <c r="FX53" i="4"/>
  <c r="FE53" i="4"/>
  <c r="EL53" i="4"/>
  <c r="CS53" i="4"/>
  <c r="BZ53" i="4"/>
  <c r="BG53" i="4"/>
  <c r="MA52" i="4"/>
  <c r="HJ52" i="4"/>
  <c r="FE52" i="4"/>
  <c r="EL52" i="4"/>
  <c r="BZ52" i="4"/>
  <c r="BG52" i="4"/>
  <c r="U52" i="4"/>
  <c r="MA32" i="4"/>
  <c r="LH32" i="4"/>
  <c r="KO32" i="4"/>
  <c r="JV32" i="4"/>
  <c r="JC32" i="4"/>
  <c r="HJ32" i="4"/>
  <c r="GQ32" i="4"/>
  <c r="FE32" i="4"/>
  <c r="EL32" i="4"/>
  <c r="BG32" i="4"/>
  <c r="AN32" i="4"/>
  <c r="U32" i="4"/>
  <c r="MA31" i="4"/>
  <c r="LH31" i="4"/>
  <c r="JV31" i="4"/>
  <c r="JC31" i="4"/>
  <c r="HJ31" i="4"/>
  <c r="GQ31" i="4"/>
  <c r="FX31" i="4"/>
  <c r="FE31" i="4"/>
  <c r="EL31" i="4"/>
  <c r="CS31" i="4"/>
  <c r="LJ10" i="4"/>
  <c r="JQ10" i="4"/>
  <c r="DU10" i="4"/>
  <c r="B10" i="4"/>
  <c r="LJ8" i="4"/>
  <c r="DU8" i="4"/>
  <c r="CF8" i="4"/>
  <c r="AQ8" i="4"/>
  <c r="IT76" i="4" l="1"/>
  <c r="CS51" i="4"/>
  <c r="HJ30" i="4"/>
  <c r="CS30" i="4"/>
  <c r="BZ76" i="4"/>
  <c r="MA51" i="4"/>
  <c r="MI76" i="4"/>
  <c r="HJ51" i="4"/>
  <c r="MA30" i="4"/>
  <c r="C11" i="5"/>
  <c r="D11" i="5"/>
  <c r="E11" i="5"/>
  <c r="B11" i="5"/>
  <c r="AV76" i="4" l="1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  <c r="LT76" i="4"/>
  <c r="GQ51" i="4"/>
  <c r="LH30" i="4"/>
  <c r="IE76" i="4"/>
  <c r="BZ51" i="4"/>
  <c r="GQ30" i="4"/>
  <c r="BZ30" i="4"/>
  <c r="BK76" i="4"/>
  <c r="LH51" i="4"/>
  <c r="GL76" i="4"/>
  <c r="U51" i="4"/>
  <c r="EL30" i="4"/>
  <c r="U30" i="4"/>
  <c r="R76" i="4"/>
  <c r="JC51" i="4"/>
  <c r="KA76" i="4"/>
  <c r="EL51" i="4"/>
  <c r="JC30" i="4"/>
</calcChain>
</file>

<file path=xl/sharedStrings.xml><?xml version="1.0" encoding="utf-8"?>
<sst xmlns="http://schemas.openxmlformats.org/spreadsheetml/2006/main" count="278" uniqueCount="138">
  <si>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</si>
  <si>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</si>
  <si>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</si>
  <si>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</si>
  <si>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</si>
  <si>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</si>
  <si>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</si>
  <si>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</si>
  <si>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</si>
  <si>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</si>
  <si>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</si>
  <si>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</si>
  <si>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</si>
  <si>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</si>
  <si>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</si>
  <si>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</si>
  <si>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</si>
  <si>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</si>
  <si>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</si>
  <si>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</si>
  <si>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</si>
  <si>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</si>
  <si>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</si>
  <si>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</si>
  <si>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</si>
  <si>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</si>
  <si>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</si>
  <si>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</si>
  <si>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</si>
  <si>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</si>
  <si>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</si>
  <si>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</si>
  <si>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</si>
  <si>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</si>
  <si>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</si>
  <si>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</si>
  <si>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</si>
  <si>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</si>
  <si>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</si>
  <si>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</si>
  <si>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</si>
  <si>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</si>
  <si>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</si>
  <si>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</si>
  <si>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</si>
  <si>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</si>
  <si>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</si>
  <si>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</si>
  <si>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</si>
  <si>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</si>
  <si>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</si>
  <si>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</si>
  <si>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</si>
  <si>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</si>
  <si>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</si>
  <si>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</si>
  <si>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</si>
  <si>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</si>
  <si>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</si>
  <si>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</si>
  <si>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</si>
  <si>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</si>
  <si>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</si>
  <si>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</si>
  <si>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</si>
  <si>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</si>
  <si>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</si>
  <si>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</si>
  <si>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</si>
  <si>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</si>
  <si>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</si>
  <si>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</si>
  <si>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</si>
  <si>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</si>
  <si>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</si>
  <si>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</si>
  <si>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</si>
  <si>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</si>
  <si>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</si>
  <si>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</si>
  <si>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</si>
  <si>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</si>
  <si>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</si>
  <si>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</si>
  <si>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</si>
  <si>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</si>
  <si>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</si>
  <si>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</si>
  <si>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</si>
  <si>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</si>
  <si>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</si>
  <si>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</si>
  <si>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</si>
  <si>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</si>
  <si>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</si>
  <si>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</si>
  <si>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</si>
  <si>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</si>
  <si>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</si>
  <si>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</si>
  <si>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</si>
  <si>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</si>
  <si>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</si>
  <si>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</si>
  <si>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</si>
  <si>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</si>
  <si>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</si>
  <si>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</si>
  <si>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</si>
  <si>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</si>
  <si>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</si>
  <si>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</si>
  <si>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</si>
  <si>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</si>
  <si>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</si>
  <si>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</si>
  <si>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神奈川県　横浜市</t>
  </si>
  <si>
    <t>伊勢佐木長者町地下駐車場</t>
  </si>
  <si>
    <t>法非適用</t>
  </si>
  <si>
    <t>駐車場整備事業</t>
  </si>
  <si>
    <t>-</t>
  </si>
  <si>
    <t>Ａ２Ｂ１</t>
  </si>
  <si>
    <t>非設置</t>
  </si>
  <si>
    <t>該当数値なし</t>
  </si>
  <si>
    <t>その他駐車場</t>
  </si>
  <si>
    <t>地下式</t>
  </si>
  <si>
    <t>駅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</si>
  <si>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</si>
  <si>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</si>
  <si>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</si>
  <si>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</si>
  <si>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</si>
  <si>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</si>
  <si>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</si>
  <si>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経営改善のため、令和２年度から指定管理者制度
を導入し、収支の改善を図った。
②他会計補助金比率及び③駐車台数一台当たりの他
会計補助金額
　計画通り地方債の償還を進めているが、改修工事
の増などにより、一般会計からの繰入金が増加して
いる。
④売上高ＧＯＰ比率及び⑤ＥＢＩＴＤＡ
　令和２年度から指定管理者制度を導入し、改善を
図った。</t>
    <phoneticPr fontId="5"/>
  </si>
  <si>
    <t>⑥有形固定資産減価償却率及び⑨累積欠損金比率
　法非適用企業のため対象外
⑦敷地の地価
　道路の地下に設置した駐車場であり、用地は購入
していないため価格は「０」である。
⑧設備投資見込額
　施設の老朽化に伴い、今後も設備投資が必要とな
るが、投資の平準化を行うことで安定した経営を
行っていく。
⑩企業債残高対料金収入比率
　令和９年度の償還完了に向け、比率は低下してい
く見込である。</t>
    <phoneticPr fontId="5"/>
  </si>
  <si>
    <t>令和２年度からの指定管理者制度導入により一部の
数値に改善がみられるが、設備の老朽化に伴う費用
も増加しており、一般会計からの繰入が増えてい
る</t>
    <phoneticPr fontId="5"/>
  </si>
  <si>
    <t>令和２年度から指定管理者制度の導入後、新型コロ
ナウイルス感染症の影響を受けたが、稼働率は改善
している。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</si>
</sst>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21.5</c:v>
                </c:pt>
                <c:pt idx="1">
                  <c:v>37.200000000000003</c:v>
                </c:pt>
                <c:pt idx="2">
                  <c:v>43</c:v>
                </c:pt>
                <c:pt idx="3">
                  <c:v>60</c:v>
                </c:pt>
                <c:pt idx="4">
                  <c:v>98.6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D-48B2-824A-6F43391EA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121.8</c:v>
                </c:pt>
                <c:pt idx="1">
                  <c:v>111.3</c:v>
                </c:pt>
                <c:pt idx="2">
                  <c:v>158.80000000000001</c:v>
                </c:pt>
                <c:pt idx="3">
                  <c:v>120.9</c:v>
                </c:pt>
                <c:pt idx="4">
                  <c:v>123.1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D-48B2-824A-6F43391EA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993.9</c:v>
                </c:pt>
                <c:pt idx="1">
                  <c:v>500.2</c:v>
                </c:pt>
                <c:pt idx="2">
                  <c:v>202.9</c:v>
                </c:pt>
                <c:pt idx="3">
                  <c:v>81.5</c:v>
                </c:pt>
                <c:pt idx="4">
                  <c:v>48.8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1-433A-9A63-ED47CCE45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163.69999999999999</c:v>
                </c:pt>
                <c:pt idx="1">
                  <c:v>88</c:v>
                </c:pt>
                <c:pt idx="2">
                  <c:v>77.3</c:v>
                </c:pt>
                <c:pt idx="3">
                  <c:v>51.8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B1-433A-9A63-ED47CCE45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A8C-413A-8808-9B9832BA2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8C-413A-8808-9B9832BA2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A24-4941-ABB9-8A821E8E5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4-4941-ABB9-8A821E8E5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3.3</c:v>
                </c:pt>
                <c:pt idx="1">
                  <c:v>5.3</c:v>
                </c:pt>
                <c:pt idx="2">
                  <c:v>4.8</c:v>
                </c:pt>
                <c:pt idx="3">
                  <c:v>9.8000000000000007</c:v>
                </c:pt>
                <c:pt idx="4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A-4CF7-AB96-D08B1E583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10.1</c:v>
                </c:pt>
                <c:pt idx="2">
                  <c:v>8.6</c:v>
                </c:pt>
                <c:pt idx="3">
                  <c:v>7.6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DA-4CF7-AB96-D08B1E583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218</c:v>
                </c:pt>
                <c:pt idx="1">
                  <c:v>319</c:v>
                </c:pt>
                <c:pt idx="2">
                  <c:v>171</c:v>
                </c:pt>
                <c:pt idx="3">
                  <c:v>250</c:v>
                </c:pt>
                <c:pt idx="4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0-493C-8AA0-FD63BBD7B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54</c:v>
                </c:pt>
                <c:pt idx="1">
                  <c:v>654</c:v>
                </c:pt>
                <c:pt idx="2">
                  <c:v>2466</c:v>
                </c:pt>
                <c:pt idx="3">
                  <c:v>58</c:v>
                </c:pt>
                <c:pt idx="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A0-493C-8AA0-FD63BBD7B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41.5</c:v>
                </c:pt>
                <c:pt idx="1">
                  <c:v>67.5</c:v>
                </c:pt>
                <c:pt idx="2">
                  <c:v>84.5</c:v>
                </c:pt>
                <c:pt idx="3">
                  <c:v>85</c:v>
                </c:pt>
                <c:pt idx="4">
                  <c:v>97.5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6-4C99-92F5-9B21211EF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153.80000000000001</c:v>
                </c:pt>
                <c:pt idx="2">
                  <c:v>163.5</c:v>
                </c:pt>
                <c:pt idx="3">
                  <c:v>178.3</c:v>
                </c:pt>
                <c:pt idx="4">
                  <c:v>181.9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6-4C99-92F5-9B21211EF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-116.6</c:v>
                </c:pt>
                <c:pt idx="1">
                  <c:v>-18.399999999999999</c:v>
                </c:pt>
                <c:pt idx="2">
                  <c:v>-3.9</c:v>
                </c:pt>
                <c:pt idx="3">
                  <c:v>-8.6</c:v>
                </c:pt>
                <c:pt idx="4">
                  <c:v>-7.8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9-4AB7-A87E-ECD5003ED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2.2000000000000002</c:v>
                </c:pt>
                <c:pt idx="1">
                  <c:v>-81</c:v>
                </c:pt>
                <c:pt idx="2">
                  <c:v>-25.1</c:v>
                </c:pt>
                <c:pt idx="3">
                  <c:v>-18</c:v>
                </c:pt>
                <c:pt idx="4">
                  <c:v>-20.7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9-4AB7-A87E-ECD5003ED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-43082</c:v>
                </c:pt>
                <c:pt idx="1">
                  <c:v>-11637</c:v>
                </c:pt>
                <c:pt idx="2">
                  <c:v>-3046</c:v>
                </c:pt>
                <c:pt idx="3">
                  <c:v>-6852</c:v>
                </c:pt>
                <c:pt idx="4">
                  <c:v>-2922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4-4C2F-88CE-D2AD23BF8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16100</c:v>
                </c:pt>
                <c:pt idx="1">
                  <c:v>4836</c:v>
                </c:pt>
                <c:pt idx="2">
                  <c:v>37213</c:v>
                </c:pt>
                <c:pt idx="3">
                  <c:v>17293</c:v>
                </c:pt>
                <c:pt idx="4">
                  <c:v>15316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4-4C2F-88CE-D2AD23BF8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B61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神奈川県横浜市　伊勢佐木長者町地下駐車場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Ａ２Ｂ１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有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7606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124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地下式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21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200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400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21.5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37.200000000000003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43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60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98.6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3.3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5.3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4.8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9.8000000000000007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15.6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41.5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67.5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84.5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85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97.5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121.8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111.3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158.80000000000001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120.9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123.1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6.5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10.1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8.6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7.6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6.6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184.2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153.80000000000001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163.5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178.3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181.9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135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218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319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171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250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300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-116.6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-18.399999999999999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-3.9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-8.6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-7.8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-43082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-11637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-3046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-6852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-2922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54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654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2466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58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49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2.2000000000000002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-81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-25.1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-18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-20.7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16100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4836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37213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17293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15316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326040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993.9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500.2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202.9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81.5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48.8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163.69999999999999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88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77.3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51.8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45.3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X6+lN62b0pTMxqRilHcnq0ruL126YI7GA4qU2InXcYbh3yuooR1u6lN4rabB6jreG3k3bUrbhYV85YyeJkiQLQ==" saltValue="//VVrGM0qh/b46um6vhFF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101</v>
      </c>
      <c r="AM5" s="47" t="s">
        <v>102</v>
      </c>
      <c r="AN5" s="47" t="s">
        <v>103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104</v>
      </c>
      <c r="AV5" s="47" t="s">
        <v>105</v>
      </c>
      <c r="AW5" s="47" t="s">
        <v>106</v>
      </c>
      <c r="AX5" s="47" t="s">
        <v>91</v>
      </c>
      <c r="AY5" s="47" t="s">
        <v>103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89</v>
      </c>
      <c r="BH5" s="47" t="s">
        <v>107</v>
      </c>
      <c r="BI5" s="47" t="s">
        <v>108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109</v>
      </c>
      <c r="BR5" s="47" t="s">
        <v>110</v>
      </c>
      <c r="BS5" s="47" t="s">
        <v>90</v>
      </c>
      <c r="BT5" s="47" t="s">
        <v>91</v>
      </c>
      <c r="BU5" s="47" t="s">
        <v>103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99</v>
      </c>
      <c r="CC5" s="47" t="s">
        <v>110</v>
      </c>
      <c r="CD5" s="47" t="s">
        <v>106</v>
      </c>
      <c r="CE5" s="47" t="s">
        <v>108</v>
      </c>
      <c r="CF5" s="47" t="s">
        <v>103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109</v>
      </c>
      <c r="CP5" s="47" t="s">
        <v>110</v>
      </c>
      <c r="CQ5" s="47" t="s">
        <v>106</v>
      </c>
      <c r="CR5" s="47" t="s">
        <v>108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110</v>
      </c>
      <c r="DB5" s="47" t="s">
        <v>106</v>
      </c>
      <c r="DC5" s="47" t="s">
        <v>102</v>
      </c>
      <c r="DD5" s="47" t="s">
        <v>103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109</v>
      </c>
      <c r="DL5" s="47" t="s">
        <v>110</v>
      </c>
      <c r="DM5" s="47" t="s">
        <v>90</v>
      </c>
      <c r="DN5" s="47" t="s">
        <v>91</v>
      </c>
      <c r="DO5" s="47" t="s">
        <v>111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112</v>
      </c>
      <c r="B6" s="48">
        <f>B8</f>
        <v>2023</v>
      </c>
      <c r="C6" s="48">
        <f t="shared" ref="C6:X6" si="1">C8</f>
        <v>141003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5</v>
      </c>
      <c r="H6" s="48" t="str">
        <f>SUBSTITUTE(H8,"　","")</f>
        <v>神奈川県横浜市</v>
      </c>
      <c r="I6" s="48" t="str">
        <f t="shared" si="1"/>
        <v>伊勢佐木長者町地下駐車場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地下式</v>
      </c>
      <c r="R6" s="51">
        <f t="shared" si="1"/>
        <v>21</v>
      </c>
      <c r="S6" s="50" t="str">
        <f t="shared" si="1"/>
        <v>駅</v>
      </c>
      <c r="T6" s="50" t="str">
        <f t="shared" si="1"/>
        <v>有</v>
      </c>
      <c r="U6" s="51">
        <f t="shared" si="1"/>
        <v>7606</v>
      </c>
      <c r="V6" s="51">
        <f t="shared" si="1"/>
        <v>200</v>
      </c>
      <c r="W6" s="51">
        <f t="shared" si="1"/>
        <v>400</v>
      </c>
      <c r="X6" s="50" t="str">
        <f t="shared" si="1"/>
        <v>利用料金制</v>
      </c>
      <c r="Y6" s="52">
        <f>IF(Y8="-",NA(),Y8)</f>
        <v>21.5</v>
      </c>
      <c r="Z6" s="52">
        <f t="shared" ref="Z6:AH6" si="2">IF(Z8="-",NA(),Z8)</f>
        <v>37.200000000000003</v>
      </c>
      <c r="AA6" s="52">
        <f t="shared" si="2"/>
        <v>43</v>
      </c>
      <c r="AB6" s="52">
        <f t="shared" si="2"/>
        <v>60</v>
      </c>
      <c r="AC6" s="52">
        <f t="shared" si="2"/>
        <v>98.6</v>
      </c>
      <c r="AD6" s="52">
        <f t="shared" si="2"/>
        <v>121.8</v>
      </c>
      <c r="AE6" s="52">
        <f t="shared" si="2"/>
        <v>111.3</v>
      </c>
      <c r="AF6" s="52">
        <f t="shared" si="2"/>
        <v>158.80000000000001</v>
      </c>
      <c r="AG6" s="52">
        <f t="shared" si="2"/>
        <v>120.9</v>
      </c>
      <c r="AH6" s="52">
        <f t="shared" si="2"/>
        <v>123.1</v>
      </c>
      <c r="AI6" s="49" t="str">
        <f>IF(AI8="-","",IF(AI8="-","【-】","【"&amp;SUBSTITUTE(TEXT(AI8,"#,##0.0"),"-","△")&amp;"】"))</f>
        <v>【1,905.8】</v>
      </c>
      <c r="AJ6" s="52">
        <f>IF(AJ8="-",NA(),AJ8)</f>
        <v>3.3</v>
      </c>
      <c r="AK6" s="52">
        <f t="shared" ref="AK6:AS6" si="3">IF(AK8="-",NA(),AK8)</f>
        <v>5.3</v>
      </c>
      <c r="AL6" s="52">
        <f t="shared" si="3"/>
        <v>4.8</v>
      </c>
      <c r="AM6" s="52">
        <f t="shared" si="3"/>
        <v>9.8000000000000007</v>
      </c>
      <c r="AN6" s="52">
        <f t="shared" si="3"/>
        <v>15.6</v>
      </c>
      <c r="AO6" s="52">
        <f t="shared" si="3"/>
        <v>6.5</v>
      </c>
      <c r="AP6" s="52">
        <f t="shared" si="3"/>
        <v>10.1</v>
      </c>
      <c r="AQ6" s="52">
        <f t="shared" si="3"/>
        <v>8.6</v>
      </c>
      <c r="AR6" s="52">
        <f t="shared" si="3"/>
        <v>7.6</v>
      </c>
      <c r="AS6" s="52">
        <f t="shared" si="3"/>
        <v>6.6</v>
      </c>
      <c r="AT6" s="49" t="str">
        <f>IF(AT8="-","",IF(AT8="-","【-】","【"&amp;SUBSTITUTE(TEXT(AT8,"#,##0.0"),"-","△")&amp;"】"))</f>
        <v>【3.9】</v>
      </c>
      <c r="AU6" s="53">
        <f>IF(AU8="-",NA(),AU8)</f>
        <v>218</v>
      </c>
      <c r="AV6" s="53">
        <f t="shared" ref="AV6:BD6" si="4">IF(AV8="-",NA(),AV8)</f>
        <v>319</v>
      </c>
      <c r="AW6" s="53">
        <f t="shared" si="4"/>
        <v>171</v>
      </c>
      <c r="AX6" s="53">
        <f t="shared" si="4"/>
        <v>250</v>
      </c>
      <c r="AY6" s="53">
        <f t="shared" si="4"/>
        <v>300</v>
      </c>
      <c r="AZ6" s="53">
        <f t="shared" si="4"/>
        <v>54</v>
      </c>
      <c r="BA6" s="53">
        <f t="shared" si="4"/>
        <v>654</v>
      </c>
      <c r="BB6" s="53">
        <f t="shared" si="4"/>
        <v>2466</v>
      </c>
      <c r="BC6" s="53">
        <f t="shared" si="4"/>
        <v>58</v>
      </c>
      <c r="BD6" s="53">
        <f t="shared" si="4"/>
        <v>49</v>
      </c>
      <c r="BE6" s="51" t="str">
        <f>IF(BE8="-","",IF(BE8="-","【-】","【"&amp;SUBSTITUTE(TEXT(BE8,"#,##0"),"-","△")&amp;"】"))</f>
        <v>【127】</v>
      </c>
      <c r="BF6" s="52">
        <f>IF(BF8="-",NA(),BF8)</f>
        <v>-116.6</v>
      </c>
      <c r="BG6" s="52">
        <f t="shared" ref="BG6:BO6" si="5">IF(BG8="-",NA(),BG8)</f>
        <v>-18.399999999999999</v>
      </c>
      <c r="BH6" s="52">
        <f t="shared" si="5"/>
        <v>-3.9</v>
      </c>
      <c r="BI6" s="52">
        <f t="shared" si="5"/>
        <v>-8.6</v>
      </c>
      <c r="BJ6" s="52">
        <f t="shared" si="5"/>
        <v>-7.8</v>
      </c>
      <c r="BK6" s="52">
        <f t="shared" si="5"/>
        <v>2.2000000000000002</v>
      </c>
      <c r="BL6" s="52">
        <f t="shared" si="5"/>
        <v>-81</v>
      </c>
      <c r="BM6" s="52">
        <f t="shared" si="5"/>
        <v>-25.1</v>
      </c>
      <c r="BN6" s="52">
        <f t="shared" si="5"/>
        <v>-18</v>
      </c>
      <c r="BO6" s="52">
        <f t="shared" si="5"/>
        <v>-20.7</v>
      </c>
      <c r="BP6" s="49" t="str">
        <f>IF(BP8="-","",IF(BP8="-","【-】","【"&amp;SUBSTITUTE(TEXT(BP8,"#,##0.0"),"-","△")&amp;"】"))</f>
        <v>【△55.6】</v>
      </c>
      <c r="BQ6" s="53">
        <f>IF(BQ8="-",NA(),BQ8)</f>
        <v>-43082</v>
      </c>
      <c r="BR6" s="53">
        <f t="shared" ref="BR6:BZ6" si="6">IF(BR8="-",NA(),BR8)</f>
        <v>-11637</v>
      </c>
      <c r="BS6" s="53">
        <f t="shared" si="6"/>
        <v>-3046</v>
      </c>
      <c r="BT6" s="53">
        <f t="shared" si="6"/>
        <v>-6852</v>
      </c>
      <c r="BU6" s="53">
        <f t="shared" si="6"/>
        <v>-2922</v>
      </c>
      <c r="BV6" s="53">
        <f t="shared" si="6"/>
        <v>16100</v>
      </c>
      <c r="BW6" s="53">
        <f t="shared" si="6"/>
        <v>4836</v>
      </c>
      <c r="BX6" s="53">
        <f t="shared" si="6"/>
        <v>37213</v>
      </c>
      <c r="BY6" s="53">
        <f t="shared" si="6"/>
        <v>17293</v>
      </c>
      <c r="BZ6" s="53">
        <f t="shared" si="6"/>
        <v>15316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113</v>
      </c>
      <c r="CM6" s="51">
        <f t="shared" ref="CM6:CN6" si="7">CM8</f>
        <v>0</v>
      </c>
      <c r="CN6" s="51">
        <f t="shared" si="7"/>
        <v>326040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113</v>
      </c>
      <c r="CZ6" s="52">
        <f>IF(CZ8="-",NA(),CZ8)</f>
        <v>993.9</v>
      </c>
      <c r="DA6" s="52">
        <f t="shared" ref="DA6:DI6" si="8">IF(DA8="-",NA(),DA8)</f>
        <v>500.2</v>
      </c>
      <c r="DB6" s="52">
        <f t="shared" si="8"/>
        <v>202.9</v>
      </c>
      <c r="DC6" s="52">
        <f t="shared" si="8"/>
        <v>81.5</v>
      </c>
      <c r="DD6" s="52">
        <f t="shared" si="8"/>
        <v>48.8</v>
      </c>
      <c r="DE6" s="52">
        <f t="shared" si="8"/>
        <v>163.69999999999999</v>
      </c>
      <c r="DF6" s="52">
        <f t="shared" si="8"/>
        <v>88</v>
      </c>
      <c r="DG6" s="52">
        <f t="shared" si="8"/>
        <v>77.3</v>
      </c>
      <c r="DH6" s="52">
        <f t="shared" si="8"/>
        <v>51.8</v>
      </c>
      <c r="DI6" s="52">
        <f t="shared" si="8"/>
        <v>45.3</v>
      </c>
      <c r="DJ6" s="49" t="str">
        <f>IF(DJ8="-","",IF(DJ8="-","【-】","【"&amp;SUBSTITUTE(TEXT(DJ8,"#,##0.0"),"-","△")&amp;"】"))</f>
        <v>【79.0】</v>
      </c>
      <c r="DK6" s="52">
        <f>IF(DK8="-",NA(),DK8)</f>
        <v>41.5</v>
      </c>
      <c r="DL6" s="52">
        <f t="shared" ref="DL6:DT6" si="9">IF(DL8="-",NA(),DL8)</f>
        <v>67.5</v>
      </c>
      <c r="DM6" s="52">
        <f t="shared" si="9"/>
        <v>84.5</v>
      </c>
      <c r="DN6" s="52">
        <f t="shared" si="9"/>
        <v>85</v>
      </c>
      <c r="DO6" s="52">
        <f t="shared" si="9"/>
        <v>97.5</v>
      </c>
      <c r="DP6" s="52">
        <f t="shared" si="9"/>
        <v>184.2</v>
      </c>
      <c r="DQ6" s="52">
        <f t="shared" si="9"/>
        <v>153.80000000000001</v>
      </c>
      <c r="DR6" s="52">
        <f t="shared" si="9"/>
        <v>163.5</v>
      </c>
      <c r="DS6" s="52">
        <f t="shared" si="9"/>
        <v>178.3</v>
      </c>
      <c r="DT6" s="52">
        <f t="shared" si="9"/>
        <v>181.9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114</v>
      </c>
      <c r="B7" s="48">
        <f t="shared" ref="B7:X7" si="10">B8</f>
        <v>2023</v>
      </c>
      <c r="C7" s="48">
        <f t="shared" si="10"/>
        <v>141003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5</v>
      </c>
      <c r="H7" s="48" t="str">
        <f t="shared" si="10"/>
        <v>神奈川県　横浜市</v>
      </c>
      <c r="I7" s="48" t="str">
        <f t="shared" si="10"/>
        <v>伊勢佐木長者町地下駐車場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地下式</v>
      </c>
      <c r="R7" s="51">
        <f t="shared" si="10"/>
        <v>21</v>
      </c>
      <c r="S7" s="50" t="str">
        <f t="shared" si="10"/>
        <v>駅</v>
      </c>
      <c r="T7" s="50" t="str">
        <f t="shared" si="10"/>
        <v>有</v>
      </c>
      <c r="U7" s="51">
        <f t="shared" si="10"/>
        <v>7606</v>
      </c>
      <c r="V7" s="51">
        <f t="shared" si="10"/>
        <v>200</v>
      </c>
      <c r="W7" s="51">
        <f t="shared" si="10"/>
        <v>400</v>
      </c>
      <c r="X7" s="50" t="str">
        <f t="shared" si="10"/>
        <v>利用料金制</v>
      </c>
      <c r="Y7" s="52">
        <f>Y8</f>
        <v>21.5</v>
      </c>
      <c r="Z7" s="52">
        <f t="shared" ref="Z7:AH7" si="11">Z8</f>
        <v>37.200000000000003</v>
      </c>
      <c r="AA7" s="52">
        <f t="shared" si="11"/>
        <v>43</v>
      </c>
      <c r="AB7" s="52">
        <f t="shared" si="11"/>
        <v>60</v>
      </c>
      <c r="AC7" s="52">
        <f t="shared" si="11"/>
        <v>98.6</v>
      </c>
      <c r="AD7" s="52">
        <f t="shared" si="11"/>
        <v>121.8</v>
      </c>
      <c r="AE7" s="52">
        <f t="shared" si="11"/>
        <v>111.3</v>
      </c>
      <c r="AF7" s="52">
        <f t="shared" si="11"/>
        <v>158.80000000000001</v>
      </c>
      <c r="AG7" s="52">
        <f t="shared" si="11"/>
        <v>120.9</v>
      </c>
      <c r="AH7" s="52">
        <f t="shared" si="11"/>
        <v>123.1</v>
      </c>
      <c r="AI7" s="49"/>
      <c r="AJ7" s="52">
        <f>AJ8</f>
        <v>3.3</v>
      </c>
      <c r="AK7" s="52">
        <f t="shared" ref="AK7:AS7" si="12">AK8</f>
        <v>5.3</v>
      </c>
      <c r="AL7" s="52">
        <f t="shared" si="12"/>
        <v>4.8</v>
      </c>
      <c r="AM7" s="52">
        <f t="shared" si="12"/>
        <v>9.8000000000000007</v>
      </c>
      <c r="AN7" s="52">
        <f t="shared" si="12"/>
        <v>15.6</v>
      </c>
      <c r="AO7" s="52">
        <f t="shared" si="12"/>
        <v>6.5</v>
      </c>
      <c r="AP7" s="52">
        <f t="shared" si="12"/>
        <v>10.1</v>
      </c>
      <c r="AQ7" s="52">
        <f t="shared" si="12"/>
        <v>8.6</v>
      </c>
      <c r="AR7" s="52">
        <f t="shared" si="12"/>
        <v>7.6</v>
      </c>
      <c r="AS7" s="52">
        <f t="shared" si="12"/>
        <v>6.6</v>
      </c>
      <c r="AT7" s="49"/>
      <c r="AU7" s="53">
        <f>AU8</f>
        <v>218</v>
      </c>
      <c r="AV7" s="53">
        <f t="shared" ref="AV7:BD7" si="13">AV8</f>
        <v>319</v>
      </c>
      <c r="AW7" s="53">
        <f t="shared" si="13"/>
        <v>171</v>
      </c>
      <c r="AX7" s="53">
        <f t="shared" si="13"/>
        <v>250</v>
      </c>
      <c r="AY7" s="53">
        <f t="shared" si="13"/>
        <v>300</v>
      </c>
      <c r="AZ7" s="53">
        <f t="shared" si="13"/>
        <v>54</v>
      </c>
      <c r="BA7" s="53">
        <f t="shared" si="13"/>
        <v>654</v>
      </c>
      <c r="BB7" s="53">
        <f t="shared" si="13"/>
        <v>2466</v>
      </c>
      <c r="BC7" s="53">
        <f t="shared" si="13"/>
        <v>58</v>
      </c>
      <c r="BD7" s="53">
        <f t="shared" si="13"/>
        <v>49</v>
      </c>
      <c r="BE7" s="51"/>
      <c r="BF7" s="52">
        <f>BF8</f>
        <v>-116.6</v>
      </c>
      <c r="BG7" s="52">
        <f t="shared" ref="BG7:BO7" si="14">BG8</f>
        <v>-18.399999999999999</v>
      </c>
      <c r="BH7" s="52">
        <f t="shared" si="14"/>
        <v>-3.9</v>
      </c>
      <c r="BI7" s="52">
        <f t="shared" si="14"/>
        <v>-8.6</v>
      </c>
      <c r="BJ7" s="52">
        <f t="shared" si="14"/>
        <v>-7.8</v>
      </c>
      <c r="BK7" s="52">
        <f t="shared" si="14"/>
        <v>2.2000000000000002</v>
      </c>
      <c r="BL7" s="52">
        <f t="shared" si="14"/>
        <v>-81</v>
      </c>
      <c r="BM7" s="52">
        <f t="shared" si="14"/>
        <v>-25.1</v>
      </c>
      <c r="BN7" s="52">
        <f t="shared" si="14"/>
        <v>-18</v>
      </c>
      <c r="BO7" s="52">
        <f t="shared" si="14"/>
        <v>-20.7</v>
      </c>
      <c r="BP7" s="49"/>
      <c r="BQ7" s="53">
        <f>BQ8</f>
        <v>-43082</v>
      </c>
      <c r="BR7" s="53">
        <f t="shared" ref="BR7:BZ7" si="15">BR8</f>
        <v>-11637</v>
      </c>
      <c r="BS7" s="53">
        <f t="shared" si="15"/>
        <v>-3046</v>
      </c>
      <c r="BT7" s="53">
        <f t="shared" si="15"/>
        <v>-6852</v>
      </c>
      <c r="BU7" s="53">
        <f t="shared" si="15"/>
        <v>-2922</v>
      </c>
      <c r="BV7" s="53">
        <f t="shared" si="15"/>
        <v>16100</v>
      </c>
      <c r="BW7" s="53">
        <f t="shared" si="15"/>
        <v>4836</v>
      </c>
      <c r="BX7" s="53">
        <f t="shared" si="15"/>
        <v>37213</v>
      </c>
      <c r="BY7" s="53">
        <f t="shared" si="15"/>
        <v>17293</v>
      </c>
      <c r="BZ7" s="53">
        <f t="shared" si="15"/>
        <v>15316</v>
      </c>
      <c r="CA7" s="51"/>
      <c r="CB7" s="52" t="s">
        <v>115</v>
      </c>
      <c r="CC7" s="52" t="s">
        <v>115</v>
      </c>
      <c r="CD7" s="52" t="s">
        <v>115</v>
      </c>
      <c r="CE7" s="52" t="s">
        <v>115</v>
      </c>
      <c r="CF7" s="52" t="s">
        <v>115</v>
      </c>
      <c r="CG7" s="52" t="s">
        <v>115</v>
      </c>
      <c r="CH7" s="52" t="s">
        <v>115</v>
      </c>
      <c r="CI7" s="52" t="s">
        <v>115</v>
      </c>
      <c r="CJ7" s="52" t="s">
        <v>115</v>
      </c>
      <c r="CK7" s="52" t="s">
        <v>113</v>
      </c>
      <c r="CL7" s="49"/>
      <c r="CM7" s="51">
        <f>CM8</f>
        <v>0</v>
      </c>
      <c r="CN7" s="51">
        <f>CN8</f>
        <v>326040</v>
      </c>
      <c r="CO7" s="52" t="s">
        <v>115</v>
      </c>
      <c r="CP7" s="52" t="s">
        <v>115</v>
      </c>
      <c r="CQ7" s="52" t="s">
        <v>115</v>
      </c>
      <c r="CR7" s="52" t="s">
        <v>115</v>
      </c>
      <c r="CS7" s="52" t="s">
        <v>115</v>
      </c>
      <c r="CT7" s="52" t="s">
        <v>115</v>
      </c>
      <c r="CU7" s="52" t="s">
        <v>115</v>
      </c>
      <c r="CV7" s="52" t="s">
        <v>115</v>
      </c>
      <c r="CW7" s="52" t="s">
        <v>115</v>
      </c>
      <c r="CX7" s="52" t="s">
        <v>113</v>
      </c>
      <c r="CY7" s="49"/>
      <c r="CZ7" s="52">
        <f>CZ8</f>
        <v>993.9</v>
      </c>
      <c r="DA7" s="52">
        <f t="shared" ref="DA7:DI7" si="16">DA8</f>
        <v>500.2</v>
      </c>
      <c r="DB7" s="52">
        <f t="shared" si="16"/>
        <v>202.9</v>
      </c>
      <c r="DC7" s="52">
        <f t="shared" si="16"/>
        <v>81.5</v>
      </c>
      <c r="DD7" s="52">
        <f t="shared" si="16"/>
        <v>48.8</v>
      </c>
      <c r="DE7" s="52">
        <f t="shared" si="16"/>
        <v>163.69999999999999</v>
      </c>
      <c r="DF7" s="52">
        <f t="shared" si="16"/>
        <v>88</v>
      </c>
      <c r="DG7" s="52">
        <f t="shared" si="16"/>
        <v>77.3</v>
      </c>
      <c r="DH7" s="52">
        <f t="shared" si="16"/>
        <v>51.8</v>
      </c>
      <c r="DI7" s="52">
        <f t="shared" si="16"/>
        <v>45.3</v>
      </c>
      <c r="DJ7" s="49"/>
      <c r="DK7" s="52">
        <f>DK8</f>
        <v>41.5</v>
      </c>
      <c r="DL7" s="52">
        <f t="shared" ref="DL7:DT7" si="17">DL8</f>
        <v>67.5</v>
      </c>
      <c r="DM7" s="52">
        <f t="shared" si="17"/>
        <v>84.5</v>
      </c>
      <c r="DN7" s="52">
        <f t="shared" si="17"/>
        <v>85</v>
      </c>
      <c r="DO7" s="52">
        <f t="shared" si="17"/>
        <v>97.5</v>
      </c>
      <c r="DP7" s="52">
        <f t="shared" si="17"/>
        <v>184.2</v>
      </c>
      <c r="DQ7" s="52">
        <f t="shared" si="17"/>
        <v>153.80000000000001</v>
      </c>
      <c r="DR7" s="52">
        <f t="shared" si="17"/>
        <v>163.5</v>
      </c>
      <c r="DS7" s="52">
        <f t="shared" si="17"/>
        <v>178.3</v>
      </c>
      <c r="DT7" s="52">
        <f t="shared" si="17"/>
        <v>181.9</v>
      </c>
      <c r="DU7" s="49"/>
    </row>
    <row r="8" spans="1:125" s="54" customFormat="1" x14ac:dyDescent="0.15">
      <c r="A8" s="37"/>
      <c r="B8" s="55">
        <v>2023</v>
      </c>
      <c r="C8" s="55">
        <v>141003</v>
      </c>
      <c r="D8" s="55">
        <v>47</v>
      </c>
      <c r="E8" s="55">
        <v>14</v>
      </c>
      <c r="F8" s="55">
        <v>0</v>
      </c>
      <c r="G8" s="55">
        <v>5</v>
      </c>
      <c r="H8" s="55" t="s">
        <v>116</v>
      </c>
      <c r="I8" s="55" t="s">
        <v>117</v>
      </c>
      <c r="J8" s="55" t="s">
        <v>118</v>
      </c>
      <c r="K8" s="55" t="s">
        <v>119</v>
      </c>
      <c r="L8" s="55" t="s">
        <v>120</v>
      </c>
      <c r="M8" s="55" t="s">
        <v>121</v>
      </c>
      <c r="N8" s="55" t="s">
        <v>122</v>
      </c>
      <c r="O8" s="56" t="s">
        <v>123</v>
      </c>
      <c r="P8" s="57" t="s">
        <v>124</v>
      </c>
      <c r="Q8" s="57" t="s">
        <v>125</v>
      </c>
      <c r="R8" s="58">
        <v>21</v>
      </c>
      <c r="S8" s="57" t="s">
        <v>126</v>
      </c>
      <c r="T8" s="57" t="s">
        <v>127</v>
      </c>
      <c r="U8" s="58">
        <v>7606</v>
      </c>
      <c r="V8" s="58">
        <v>200</v>
      </c>
      <c r="W8" s="58">
        <v>400</v>
      </c>
      <c r="X8" s="57" t="s">
        <v>128</v>
      </c>
      <c r="Y8" s="59">
        <v>21.5</v>
      </c>
      <c r="Z8" s="59">
        <v>37.200000000000003</v>
      </c>
      <c r="AA8" s="59">
        <v>43</v>
      </c>
      <c r="AB8" s="59">
        <v>60</v>
      </c>
      <c r="AC8" s="59">
        <v>98.6</v>
      </c>
      <c r="AD8" s="59">
        <v>121.8</v>
      </c>
      <c r="AE8" s="59">
        <v>111.3</v>
      </c>
      <c r="AF8" s="59">
        <v>158.80000000000001</v>
      </c>
      <c r="AG8" s="59">
        <v>120.9</v>
      </c>
      <c r="AH8" s="59">
        <v>123.1</v>
      </c>
      <c r="AI8" s="56">
        <v>1905.8</v>
      </c>
      <c r="AJ8" s="59">
        <v>3.3</v>
      </c>
      <c r="AK8" s="59">
        <v>5.3</v>
      </c>
      <c r="AL8" s="59">
        <v>4.8</v>
      </c>
      <c r="AM8" s="59">
        <v>9.8000000000000007</v>
      </c>
      <c r="AN8" s="59">
        <v>15.6</v>
      </c>
      <c r="AO8" s="59">
        <v>6.5</v>
      </c>
      <c r="AP8" s="59">
        <v>10.1</v>
      </c>
      <c r="AQ8" s="59">
        <v>8.6</v>
      </c>
      <c r="AR8" s="59">
        <v>7.6</v>
      </c>
      <c r="AS8" s="59">
        <v>6.6</v>
      </c>
      <c r="AT8" s="56">
        <v>3.9</v>
      </c>
      <c r="AU8" s="60">
        <v>218</v>
      </c>
      <c r="AV8" s="60">
        <v>319</v>
      </c>
      <c r="AW8" s="60">
        <v>171</v>
      </c>
      <c r="AX8" s="60">
        <v>250</v>
      </c>
      <c r="AY8" s="60">
        <v>300</v>
      </c>
      <c r="AZ8" s="60">
        <v>54</v>
      </c>
      <c r="BA8" s="60">
        <v>654</v>
      </c>
      <c r="BB8" s="60">
        <v>2466</v>
      </c>
      <c r="BC8" s="60">
        <v>58</v>
      </c>
      <c r="BD8" s="60">
        <v>49</v>
      </c>
      <c r="BE8" s="60">
        <v>127</v>
      </c>
      <c r="BF8" s="59">
        <v>-116.6</v>
      </c>
      <c r="BG8" s="59">
        <v>-18.399999999999999</v>
      </c>
      <c r="BH8" s="59">
        <v>-3.9</v>
      </c>
      <c r="BI8" s="59">
        <v>-8.6</v>
      </c>
      <c r="BJ8" s="59">
        <v>-7.8</v>
      </c>
      <c r="BK8" s="59">
        <v>2.2000000000000002</v>
      </c>
      <c r="BL8" s="59">
        <v>-81</v>
      </c>
      <c r="BM8" s="59">
        <v>-25.1</v>
      </c>
      <c r="BN8" s="59">
        <v>-18</v>
      </c>
      <c r="BO8" s="59">
        <v>-20.7</v>
      </c>
      <c r="BP8" s="56">
        <v>-55.6</v>
      </c>
      <c r="BQ8" s="60">
        <v>-43082</v>
      </c>
      <c r="BR8" s="60">
        <v>-11637</v>
      </c>
      <c r="BS8" s="60">
        <v>-3046</v>
      </c>
      <c r="BT8" s="61">
        <v>-6852</v>
      </c>
      <c r="BU8" s="61">
        <v>-2922</v>
      </c>
      <c r="BV8" s="60">
        <v>16100</v>
      </c>
      <c r="BW8" s="60">
        <v>4836</v>
      </c>
      <c r="BX8" s="60">
        <v>37213</v>
      </c>
      <c r="BY8" s="60">
        <v>17293</v>
      </c>
      <c r="BZ8" s="60">
        <v>15316</v>
      </c>
      <c r="CA8" s="58">
        <v>12639</v>
      </c>
      <c r="CB8" s="59" t="s">
        <v>120</v>
      </c>
      <c r="CC8" s="59" t="s">
        <v>120</v>
      </c>
      <c r="CD8" s="59" t="s">
        <v>120</v>
      </c>
      <c r="CE8" s="59" t="s">
        <v>120</v>
      </c>
      <c r="CF8" s="59" t="s">
        <v>120</v>
      </c>
      <c r="CG8" s="59" t="s">
        <v>120</v>
      </c>
      <c r="CH8" s="59" t="s">
        <v>120</v>
      </c>
      <c r="CI8" s="59" t="s">
        <v>120</v>
      </c>
      <c r="CJ8" s="59" t="s">
        <v>120</v>
      </c>
      <c r="CK8" s="59" t="s">
        <v>120</v>
      </c>
      <c r="CL8" s="56" t="s">
        <v>120</v>
      </c>
      <c r="CM8" s="58">
        <v>0</v>
      </c>
      <c r="CN8" s="58">
        <v>326040</v>
      </c>
      <c r="CO8" s="59" t="s">
        <v>120</v>
      </c>
      <c r="CP8" s="59" t="s">
        <v>120</v>
      </c>
      <c r="CQ8" s="59" t="s">
        <v>120</v>
      </c>
      <c r="CR8" s="59" t="s">
        <v>120</v>
      </c>
      <c r="CS8" s="59" t="s">
        <v>120</v>
      </c>
      <c r="CT8" s="59" t="s">
        <v>120</v>
      </c>
      <c r="CU8" s="59" t="s">
        <v>120</v>
      </c>
      <c r="CV8" s="59" t="s">
        <v>120</v>
      </c>
      <c r="CW8" s="59" t="s">
        <v>120</v>
      </c>
      <c r="CX8" s="59" t="s">
        <v>120</v>
      </c>
      <c r="CY8" s="56" t="s">
        <v>120</v>
      </c>
      <c r="CZ8" s="59">
        <v>993.9</v>
      </c>
      <c r="DA8" s="59">
        <v>500.2</v>
      </c>
      <c r="DB8" s="59">
        <v>202.9</v>
      </c>
      <c r="DC8" s="59">
        <v>81.5</v>
      </c>
      <c r="DD8" s="59">
        <v>48.8</v>
      </c>
      <c r="DE8" s="59">
        <v>163.69999999999999</v>
      </c>
      <c r="DF8" s="59">
        <v>88</v>
      </c>
      <c r="DG8" s="59">
        <v>77.3</v>
      </c>
      <c r="DH8" s="59">
        <v>51.8</v>
      </c>
      <c r="DI8" s="59">
        <v>45.3</v>
      </c>
      <c r="DJ8" s="56">
        <v>79</v>
      </c>
      <c r="DK8" s="59">
        <v>41.5</v>
      </c>
      <c r="DL8" s="59">
        <v>67.5</v>
      </c>
      <c r="DM8" s="59">
        <v>84.5</v>
      </c>
      <c r="DN8" s="59">
        <v>85</v>
      </c>
      <c r="DO8" s="59">
        <v>97.5</v>
      </c>
      <c r="DP8" s="59">
        <v>184.2</v>
      </c>
      <c r="DQ8" s="59">
        <v>153.80000000000001</v>
      </c>
      <c r="DR8" s="59">
        <v>163.5</v>
      </c>
      <c r="DS8" s="59">
        <v>178.3</v>
      </c>
      <c r="DT8" s="59">
        <v>181.9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129</v>
      </c>
      <c r="C10" s="64" t="s">
        <v>130</v>
      </c>
      <c r="D10" s="64" t="s">
        <v>131</v>
      </c>
      <c r="E10" s="64" t="s">
        <v>132</v>
      </c>
      <c r="F10" s="64" t="s">
        <v>133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1E0CD4FE-BEA5-4A70-9011-01E67C0EE21A}"/>
</file>

<file path=customXml/itemProps2.xml><?xml version="1.0" encoding="utf-8"?>
<ds:datastoreItem xmlns:ds="http://schemas.openxmlformats.org/officeDocument/2006/customXml" ds:itemID="{96AD1EEF-0B77-4763-A8CD-CD7C65BE5F79}"/>
</file>

<file path=customXml/itemProps3.xml><?xml version="1.0" encoding="utf-8"?>
<ds:datastoreItem xmlns:ds="http://schemas.openxmlformats.org/officeDocument/2006/customXml" ds:itemID="{F04F0006-20A1-4CC4-A6A7-258C3C11F93E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