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058CBA7AE5D5F0FF59B12CA524F11E5D72C01BAD" xr6:coauthVersionLast="47" xr6:coauthVersionMax="47" xr10:uidLastSave="{6093E301-EE00-4119-8967-2CF97117FFCB}"/>
  <workbookProtection workbookAlgorithmName="SHA-512" workbookHashValue="Dbivyld7zswH+jaCEL1mhMKW7KEh8WVpgM1S6+q6cZ51QE6iCKmPY7GaPakFsRn40TxYmnrvU/hcnOEaYu1LMQ==" workbookSaltValue="bDViiIM8zBPvlUokRuKuyA=="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S11" i="5" l="1"/>
  <c r="CA11" i="5"/>
  <c r="BC11" i="5"/>
  <c r="F10" i="5"/>
  <c r="BF10" i="5" s="1"/>
  <c r="E10" i="5"/>
  <c r="DS10" i="5" s="1"/>
  <c r="D10" i="5"/>
  <c r="CV10" i="5" s="1"/>
  <c r="C10" i="5"/>
  <c r="CU10" i="5" s="1"/>
  <c r="B10" i="5"/>
  <c r="MW79" i="4" s="1"/>
  <c r="DZ9" i="5"/>
  <c r="DO9" i="5"/>
  <c r="DD9" i="5"/>
  <c r="CS9" i="5"/>
  <c r="CH9" i="5"/>
  <c r="BW9" i="5"/>
  <c r="BL9" i="5"/>
  <c r="BA9" i="5"/>
  <c r="AP9" i="5"/>
  <c r="AE9" i="5"/>
  <c r="T9" i="5"/>
  <c r="EJ6" i="5"/>
  <c r="JM90" i="4" s="1"/>
  <c r="EI6" i="5"/>
  <c r="EE12" i="5" s="1"/>
  <c r="EH6" i="5"/>
  <c r="ED12" i="5" s="1"/>
  <c r="EG6" i="5"/>
  <c r="EC12" i="5" s="1"/>
  <c r="EF6" i="5"/>
  <c r="EE6" i="5"/>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Q6" i="5"/>
  <c r="DR11" i="5" s="1"/>
  <c r="DP6" i="5"/>
  <c r="DO6" i="5"/>
  <c r="DN6" i="5"/>
  <c r="HK90" i="4" s="1"/>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BY6" i="5"/>
  <c r="BZ11" i="5" s="1"/>
  <c r="BX6" i="5"/>
  <c r="BY11" i="5" s="1"/>
  <c r="BW6" i="5"/>
  <c r="BV6" i="5"/>
  <c r="DG90" i="4" s="1"/>
  <c r="BU6" i="5"/>
  <c r="BQ12" i="5" s="1"/>
  <c r="BT6" i="5"/>
  <c r="BP12" i="5" s="1"/>
  <c r="BS6" i="5"/>
  <c r="BO12" i="5" s="1"/>
  <c r="BR6" i="5"/>
  <c r="BN12" i="5" s="1"/>
  <c r="BQ6" i="5"/>
  <c r="BM12" i="5" s="1"/>
  <c r="BP6" i="5"/>
  <c r="BO6" i="5"/>
  <c r="BP11" i="5" s="1"/>
  <c r="BN6" i="5"/>
  <c r="BO11" i="5" s="1"/>
  <c r="BM6" i="5"/>
  <c r="BN11" i="5" s="1"/>
  <c r="BL6" i="5"/>
  <c r="BM11" i="5" s="1"/>
  <c r="BK6" i="5"/>
  <c r="CF90" i="4" s="1"/>
  <c r="BJ6" i="5"/>
  <c r="BF12" i="5" s="1"/>
  <c r="BI6" i="5"/>
  <c r="BE12" i="5" s="1"/>
  <c r="BH6" i="5"/>
  <c r="BG6" i="5"/>
  <c r="BC12" i="5" s="1"/>
  <c r="BF6" i="5"/>
  <c r="BB12" i="5" s="1"/>
  <c r="BE6" i="5"/>
  <c r="BF11" i="5" s="1"/>
  <c r="BD6" i="5"/>
  <c r="BE11" i="5" s="1"/>
  <c r="BC6" i="5"/>
  <c r="BB6" i="5"/>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M6" i="5"/>
  <c r="AI12" i="5" s="1"/>
  <c r="AL6" i="5"/>
  <c r="AH12" i="5" s="1"/>
  <c r="AK6" i="5"/>
  <c r="AG12" i="5" s="1"/>
  <c r="AJ6" i="5"/>
  <c r="AI6" i="5"/>
  <c r="AH6" i="5"/>
  <c r="GZ32" i="4" s="1"/>
  <c r="AG6" i="5"/>
  <c r="AH11" i="5" s="1"/>
  <c r="AF6" i="5"/>
  <c r="AG11" i="5" s="1"/>
  <c r="AE6" i="5"/>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H90" i="4"/>
  <c r="AD90" i="4"/>
  <c r="PZ81" i="4"/>
  <c r="OY81" i="4"/>
  <c r="JN81" i="4"/>
  <c r="IM81" i="4"/>
  <c r="HL81" i="4"/>
  <c r="AZ81" i="4"/>
  <c r="Y81" i="4"/>
  <c r="RA80" i="4"/>
  <c r="PZ80" i="4"/>
  <c r="NX80" i="4"/>
  <c r="JN80" i="4"/>
  <c r="IM80" i="4"/>
  <c r="DB80" i="4"/>
  <c r="CA80" i="4"/>
  <c r="AZ80" i="4"/>
  <c r="OY79" i="4"/>
  <c r="JN79" i="4"/>
  <c r="IM79" i="4"/>
  <c r="OF56" i="4"/>
  <c r="JL56" i="4"/>
  <c r="GF56" i="4"/>
  <c r="FL56" i="4"/>
  <c r="CZ56" i="4"/>
  <c r="RH55" i="4"/>
  <c r="QN55" i="4"/>
  <c r="OZ55" i="4"/>
  <c r="OF55" i="4"/>
  <c r="MN55" i="4"/>
  <c r="KF55" i="4"/>
  <c r="JL55" i="4"/>
  <c r="GZ55" i="4"/>
  <c r="GF55" i="4"/>
  <c r="CF55" i="4"/>
  <c r="BL55" i="4"/>
  <c r="KZ54" i="4"/>
  <c r="GZ54" i="4"/>
  <c r="RH33" i="4"/>
  <c r="QN33" i="4"/>
  <c r="OZ33" i="4"/>
  <c r="MN33" i="4"/>
  <c r="LT33" i="4"/>
  <c r="KZ33" i="4"/>
  <c r="CZ33" i="4"/>
  <c r="BL33" i="4"/>
  <c r="AR33" i="4"/>
  <c r="X33" i="4"/>
  <c r="OZ32" i="4"/>
  <c r="OF32" i="4"/>
  <c r="MN32" i="4"/>
  <c r="KF32" i="4"/>
  <c r="JL32" i="4"/>
  <c r="QN31" i="4"/>
  <c r="PT31" i="4"/>
  <c r="CF31" i="4"/>
  <c r="BL31" i="4"/>
  <c r="LZ10" i="4"/>
  <c r="IT10" i="4"/>
  <c r="FN10" i="4"/>
  <c r="CH10" i="4"/>
  <c r="B10" i="4"/>
  <c r="PF8" i="4"/>
  <c r="LZ8" i="4"/>
  <c r="IT8" i="4"/>
  <c r="FN8" i="4"/>
  <c r="CH8" i="4"/>
  <c r="B8" i="4"/>
  <c r="B5" i="4"/>
  <c r="HL79" i="4" l="1"/>
  <c r="KF54" i="4"/>
  <c r="AH10" i="5"/>
  <c r="EC10" i="5"/>
  <c r="CF32" i="4"/>
  <c r="CZ32" i="4"/>
  <c r="GZ31" i="4"/>
  <c r="GF32" i="4"/>
  <c r="FL33" i="4"/>
  <c r="CF54" i="4"/>
  <c r="RH54" i="4"/>
  <c r="QN56" i="4"/>
  <c r="AI11" i="5"/>
  <c r="OZ31" i="4"/>
  <c r="RH32" i="4"/>
  <c r="CZ31" i="4"/>
  <c r="BL32" i="4"/>
  <c r="OZ54" i="4"/>
  <c r="LT56" i="4"/>
  <c r="RA79" i="4"/>
  <c r="FL31" i="4"/>
  <c r="PT54" i="4"/>
  <c r="MN56" i="4"/>
  <c r="GF31" i="4"/>
  <c r="BL54" i="4"/>
  <c r="QN54" i="4"/>
  <c r="AR10" i="5"/>
  <c r="JL31" i="4"/>
  <c r="GF33" i="4"/>
  <c r="CZ54" i="4"/>
  <c r="X56" i="4"/>
  <c r="RH56" i="4"/>
  <c r="NX79" i="4"/>
  <c r="AS10" i="5"/>
  <c r="KF31" i="4"/>
  <c r="GZ33" i="4"/>
  <c r="FL54" i="4"/>
  <c r="AR56" i="4"/>
  <c r="CA79" i="4"/>
  <c r="BO10" i="5"/>
  <c r="KZ31" i="4"/>
  <c r="JL33" i="4"/>
  <c r="GF54" i="4"/>
  <c r="FL55" i="4"/>
  <c r="BL56" i="4"/>
  <c r="DB79" i="4"/>
  <c r="MW80" i="4"/>
  <c r="BP10" i="5"/>
  <c r="BZ10" i="5"/>
  <c r="CJ10" i="5"/>
  <c r="OF31" i="4"/>
  <c r="CK10" i="5"/>
  <c r="DG10" i="5"/>
  <c r="DH10" i="5"/>
  <c r="JL54" i="4"/>
  <c r="OF33" i="4"/>
  <c r="RH31" i="4"/>
  <c r="OF54" i="4"/>
  <c r="KZ56" i="4"/>
  <c r="EC81" i="4"/>
  <c r="W10" i="5"/>
  <c r="DR10" i="5"/>
  <c r="X10" i="5"/>
  <c r="EB10" i="5"/>
  <c r="BQ11" i="5"/>
  <c r="CZ55" i="4"/>
  <c r="CV12" i="5"/>
  <c r="PT56" i="4"/>
  <c r="DH12" i="5"/>
  <c r="DB81" i="4"/>
  <c r="DQ11" i="5"/>
  <c r="HL80" i="4"/>
  <c r="X31" i="4"/>
  <c r="X32" i="4"/>
  <c r="FL32" i="4"/>
  <c r="KF33" i="4"/>
  <c r="X54" i="4"/>
  <c r="X55" i="4"/>
  <c r="CF56" i="4"/>
  <c r="GK81" i="4"/>
  <c r="KO81" i="4"/>
  <c r="KZ32" i="4"/>
  <c r="QN32" i="4"/>
  <c r="KF56" i="4"/>
  <c r="Y80" i="4"/>
  <c r="EC80" i="4"/>
  <c r="MN31" i="4"/>
  <c r="CF33" i="4"/>
  <c r="MN54" i="4"/>
  <c r="OY80" i="4"/>
  <c r="AF11" i="5"/>
  <c r="ER32" i="4"/>
  <c r="AJ11" i="5"/>
  <c r="HT32" i="4"/>
  <c r="BD11" i="5"/>
  <c r="PT32" i="4"/>
  <c r="BX11" i="5"/>
  <c r="ER55" i="4"/>
  <c r="CB11" i="5"/>
  <c r="HT55" i="4"/>
  <c r="CA12" i="5"/>
  <c r="GZ56" i="4"/>
  <c r="CV11" i="5"/>
  <c r="PT55" i="4"/>
  <c r="CU12" i="5"/>
  <c r="OZ56" i="4"/>
  <c r="DG12" i="5"/>
  <c r="CA81" i="4"/>
  <c r="DP11" i="5"/>
  <c r="GK80" i="4"/>
  <c r="DT11" i="5"/>
  <c r="KO80" i="4"/>
  <c r="EA12" i="5"/>
  <c r="MW81" i="4"/>
  <c r="AF12" i="5"/>
  <c r="ER33" i="4"/>
  <c r="AJ12" i="5"/>
  <c r="HT33" i="4"/>
  <c r="BD12" i="5"/>
  <c r="PT33" i="4"/>
  <c r="BX12" i="5"/>
  <c r="ER56" i="4"/>
  <c r="DE10" i="5"/>
  <c r="BM10" i="5"/>
  <c r="U10" i="5"/>
  <c r="EA10" i="5"/>
  <c r="CI10" i="5"/>
  <c r="AQ10" i="5"/>
  <c r="DP10" i="5"/>
  <c r="BX10" i="5"/>
  <c r="AF10" i="5"/>
  <c r="GK79" i="4"/>
  <c r="ER54" i="4"/>
  <c r="ER31" i="4"/>
  <c r="Y79" i="4"/>
  <c r="DI10" i="5"/>
  <c r="BQ10" i="5"/>
  <c r="Y10" i="5"/>
  <c r="EE10" i="5"/>
  <c r="CM10" i="5"/>
  <c r="AU10" i="5"/>
  <c r="DT10" i="5"/>
  <c r="CB10" i="5"/>
  <c r="AJ10" i="5"/>
  <c r="KO79" i="4"/>
  <c r="HT54" i="4"/>
  <c r="HT31" i="4"/>
  <c r="EC79" i="4"/>
  <c r="CB12" i="5"/>
  <c r="HT56" i="4"/>
  <c r="CK11" i="5"/>
  <c r="KZ55" i="4"/>
  <c r="EB12" i="5"/>
  <c r="NX81" i="4"/>
  <c r="CT10" i="5"/>
  <c r="BB10" i="5"/>
  <c r="CX10" i="5"/>
  <c r="RA81"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<sst xmlns="http://schemas.openxmlformats.org/spreadsheetml/2006/main" count="262" uniqueCount="107">
  <si>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</si>
  <si>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</si>
  <si>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</si>
  <si>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</si>
  <si>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</si>
  <si>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</si>
  <si>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</si>
  <si>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</si>
  <si>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</si>
  <si>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</si>
  <si>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</si>
  <si>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</si>
  <si>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</si>
  <si>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</si>
  <si>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</si>
  <si>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</si>
  <si>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</si>
  <si>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</si>
  <si>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</si>
  <si>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</si>
  <si>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</si>
  <si>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</si>
  <si>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</si>
  <si>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</si>
  <si>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</si>
  <si>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</si>
  <si>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</si>
  <si>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</si>
  <si>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</si>
  <si>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</si>
  <si>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</si>
  <si>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</si>
  <si>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</si>
  <si>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</si>
  <si>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</si>
  <si>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</si>
  <si>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</si>
  <si>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</si>
  <si>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</si>
  <si>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</si>
  <si>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</si>
  <si>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</si>
  <si>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</si>
  <si>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</si>
  <si>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</si>
  <si>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</si>
  <si>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</si>
  <si>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</si>
  <si>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</si>
  <si>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</si>
  <si>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</si>
  <si>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</si>
  <si>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</si>
  <si>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</si>
  <si>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</si>
  <si>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</si>
  <si>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</si>
  <si>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</si>
  <si>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</si>
  <si>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</si>
  <si>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</si>
  <si>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</si>
  <si>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</si>
  <si>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</si>
  <si>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</si>
  <si>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</si>
  <si>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</si>
  <si>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</si>
  <si>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</si>
  <si>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</si>
  <si>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</si>
  <si>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</si>
  <si>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</si>
  <si>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</si>
  <si>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</si>
  <si>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</si>
  <si>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</si>
  <si>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</si>
  <si>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</si>
  <si>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</si>
  <si>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</si>
  <si>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</si>
  <si>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</si>
  <si>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</si>
  <si>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</si>
  <si>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</si>
  <si>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</si>
  <si>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</si>
  <si>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141305</t>
  </si>
  <si>
    <t>46</t>
  </si>
  <si>
    <t>02</t>
  </si>
  <si>
    <t>0</t>
  </si>
  <si>
    <t>000</t>
  </si>
  <si>
    <t>神奈川県　川崎市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</si>
  <si>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</si>
  <si>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</si>
  <si>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</si>
  <si>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</si>
  <si>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</si>
  <si>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</si>
  <si>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</si>
  <si>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</si>
  <si>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</si>
  <si>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</si>
  <si>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①有形固定資産減価償却率は上昇傾向にあり、②管路経年化率はほぼ横ばいの傾向で推移していますが類似団体平均を上回っているにもかかわらず、③管路更新率は低い水準で推移していることから、老朽化が進行している状況であり、今後は施設・管路の更新が喫緊の課題となっています。</t>
    <rPh sb="69" eb="71">
      <t>カンロ</t>
    </rPh>
    <phoneticPr fontId="5"/>
  </si>
  <si>
    <t>川崎市工業用水道は、昭和12年に全国初の公営工業用水道事業として給水を開始して以来、重化学工業を中心とした本市の産業経済の基盤施設として発展してきました。また、適正な事業規模への見直しを主軸とした再構築計画に基づき、将来の工業用水道利用者の契約水量の動向を踏まえ、給水能力の縮小を実施しました。　　　　　　　　　　　　　　　　　　　　　　　　　　　　　　　　　　　　　　　　　　　　　　　　　　　　　　　　　　　　　　　　　　　　　　　　　　　　　　　　　　　　　　　　　　　　　　　　　　　　　　　　　　　　　　　　　　　　　　　　　　　　　　　　　　　　　　　　　　　　　　　　　　　　　　　　　　　　　　　　　　　　　　　　　　　　　　　　○①経常収支比率は、類似団体平均を下回っているものの、100％を上回っており、②累積欠損金は計上されていないため、経営の健全性は維持しています。また、③流動比率は、類似団体平均を上回っており、短期的な資金繰りには問題ないものと考えます。しかし、今後、老朽化対策等により更なる更新需要の増加が見込まれることから、長期的な経営状況を考慮し、④企業債残高対給水収益比率が増加しすぎないよう留意しながら、更新を計画的に進める必要があります。
○⑥給水原価については、類似団体平均よりも高水準で推移していることから、費用の抑制の検討が必要といえます。⑤料金回収率は、類似団体平均を下回っているものの、100％以上を維持していることから、給水に係る費用を給水収益で賄えています。
○⑦施設利用率及び⑧契約率は、再構築計画に基づき、給水能力を縮小したことから、類似団体平均と比較して高水準で推移しており、施設が効率的かつ適正な規模で運用されています。</t>
    <rPh sb="3" eb="6">
      <t>コウギョウヨウ</t>
    </rPh>
    <rPh sb="6" eb="8">
      <t>スイドウ</t>
    </rPh>
    <rPh sb="89" eb="91">
      <t>ミナオ</t>
    </rPh>
    <rPh sb="137" eb="139">
      <t>シュクショウ</t>
    </rPh>
    <rPh sb="576" eb="578">
      <t>ヒヨウ</t>
    </rPh>
    <rPh sb="579" eb="581">
      <t>ヨクセイ</t>
    </rPh>
    <rPh sb="582" eb="584">
      <t>ケントウ</t>
    </rPh>
    <rPh sb="585" eb="587">
      <t>ヒツヨウ</t>
    </rPh>
    <rPh sb="687" eb="689">
      <t>シュクショウ</t>
    </rPh>
    <phoneticPr fontId="5"/>
  </si>
  <si>
    <t>○今年度の指標では、経営の健全性・効率性は確保できていると考えられますが、主要施設の老朽化が進んでいるとともに、今後の水需要は減少が見込まれていることから、将来にわたり健全な事業運営を実施していくための施設更新と料金制度のあり方について、令和４年度から検討を進め、令和７年４月から新料金制度を導入（料金改定）する予定となっています。</t>
    <rPh sb="29" eb="30">
      <t>カンガ</t>
    </rPh>
    <rPh sb="119" eb="121">
      <t>レイワ</t>
    </rPh>
    <rPh sb="122" eb="124">
      <t>ネンド</t>
    </rPh>
    <rPh sb="126" eb="128">
      <t>ケントウ</t>
    </rPh>
    <rPh sb="132" eb="134">
      <t>レイワ</t>
    </rPh>
    <rPh sb="135" eb="136">
      <t>ネン</t>
    </rPh>
    <rPh sb="137" eb="138">
      <t>ガツ</t>
    </rPh>
    <rPh sb="140" eb="141">
      <t>シン</t>
    </rPh>
    <rPh sb="141" eb="143">
      <t>リョウキン</t>
    </rPh>
    <rPh sb="143" eb="145">
      <t>セイド</t>
    </rPh>
    <rPh sb="146" eb="148">
      <t>ドウニュウ</t>
    </rPh>
    <rPh sb="149" eb="153">
      <t>リョウキンカイテイ</t>
    </rPh>
    <rPh sb="156" eb="158">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</si>
</sst>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59.27</c:v>
                </c:pt>
                <c:pt idx="1">
                  <c:v>59.72</c:v>
                </c:pt>
                <c:pt idx="2">
                  <c:v>61.63</c:v>
                </c:pt>
                <c:pt idx="3">
                  <c:v>62.83</c:v>
                </c:pt>
                <c:pt idx="4">
                  <c:v>62.86</c:v>
                </c:pt>
              </c:numCache>
            </c:numRef>
          </c:val>
          <c:extLst>
            <c:ext xmlns:c16="http://schemas.microsoft.com/office/drawing/2014/chart" uri="{C3380CC4-5D6E-409C-BE32-E72D297353CC}">
              <c16:uniqueId val="{00000000-9F28-4738-A7E2-659ADF657D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9F28-4738-A7E2-659ADF657D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7D-4BC8-8C55-76E0B457E5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D47D-4BC8-8C55-76E0B457E5D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110.95</c:v>
                </c:pt>
                <c:pt idx="1">
                  <c:v>108.69</c:v>
                </c:pt>
                <c:pt idx="2">
                  <c:v>110.73</c:v>
                </c:pt>
                <c:pt idx="3">
                  <c:v>108.99</c:v>
                </c:pt>
                <c:pt idx="4">
                  <c:v>107.45</c:v>
                </c:pt>
              </c:numCache>
            </c:numRef>
          </c:val>
          <c:extLst>
            <c:ext xmlns:c16="http://schemas.microsoft.com/office/drawing/2014/chart" uri="{C3380CC4-5D6E-409C-BE32-E72D297353CC}">
              <c16:uniqueId val="{00000000-2B55-4C76-BD2B-A16FEB6140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2B55-4C76-BD2B-A16FEB6140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91.24</c:v>
                </c:pt>
                <c:pt idx="1">
                  <c:v>87.7</c:v>
                </c:pt>
                <c:pt idx="2">
                  <c:v>87.71</c:v>
                </c:pt>
                <c:pt idx="3">
                  <c:v>87.74</c:v>
                </c:pt>
                <c:pt idx="4">
                  <c:v>86.86</c:v>
                </c:pt>
              </c:numCache>
            </c:numRef>
          </c:val>
          <c:extLst>
            <c:ext xmlns:c16="http://schemas.microsoft.com/office/drawing/2014/chart" uri="{C3380CC4-5D6E-409C-BE32-E72D297353CC}">
              <c16:uniqueId val="{00000000-7DAB-4227-858F-EB526F65CD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7DAB-4227-858F-EB526F65CD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0.46</c:v>
                </c:pt>
                <c:pt idx="2">
                  <c:v>0</c:v>
                </c:pt>
                <c:pt idx="3">
                  <c:v>0</c:v>
                </c:pt>
                <c:pt idx="4">
                  <c:v>1.81</c:v>
                </c:pt>
              </c:numCache>
            </c:numRef>
          </c:val>
          <c:extLst>
            <c:ext xmlns:c16="http://schemas.microsoft.com/office/drawing/2014/chart" uri="{C3380CC4-5D6E-409C-BE32-E72D297353CC}">
              <c16:uniqueId val="{00000000-C84D-4DAD-B254-C0944D9200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C84D-4DAD-B254-C0944D9200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604.5</c:v>
                </c:pt>
                <c:pt idx="1">
                  <c:v>567.78</c:v>
                </c:pt>
                <c:pt idx="2">
                  <c:v>650.49</c:v>
                </c:pt>
                <c:pt idx="3">
                  <c:v>647.76</c:v>
                </c:pt>
                <c:pt idx="4">
                  <c:v>572.6</c:v>
                </c:pt>
              </c:numCache>
            </c:numRef>
          </c:val>
          <c:extLst>
            <c:ext xmlns:c16="http://schemas.microsoft.com/office/drawing/2014/chart" uri="{C3380CC4-5D6E-409C-BE32-E72D297353CC}">
              <c16:uniqueId val="{00000000-91CC-4544-A6BF-232A779425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91CC-4544-A6BF-232A779425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114.62</c:v>
                </c:pt>
                <c:pt idx="1">
                  <c:v>108.9</c:v>
                </c:pt>
                <c:pt idx="2">
                  <c:v>99.82</c:v>
                </c:pt>
                <c:pt idx="3">
                  <c:v>92.81</c:v>
                </c:pt>
                <c:pt idx="4">
                  <c:v>95.16</c:v>
                </c:pt>
              </c:numCache>
            </c:numRef>
          </c:val>
          <c:extLst>
            <c:ext xmlns:c16="http://schemas.microsoft.com/office/drawing/2014/chart" uri="{C3380CC4-5D6E-409C-BE32-E72D297353CC}">
              <c16:uniqueId val="{00000000-9D6B-4978-9CE3-3AD661876D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9D6B-4978-9CE3-3AD661876D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110.04</c:v>
                </c:pt>
                <c:pt idx="1">
                  <c:v>107.78</c:v>
                </c:pt>
                <c:pt idx="2">
                  <c:v>110</c:v>
                </c:pt>
                <c:pt idx="3">
                  <c:v>107.97</c:v>
                </c:pt>
                <c:pt idx="4">
                  <c:v>106.73</c:v>
                </c:pt>
              </c:numCache>
            </c:numRef>
          </c:val>
          <c:extLst>
            <c:ext xmlns:c16="http://schemas.microsoft.com/office/drawing/2014/chart" uri="{C3380CC4-5D6E-409C-BE32-E72D297353CC}">
              <c16:uniqueId val="{00000000-A023-40AC-BCF5-DBF77A0EC5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A023-40AC-BCF5-DBF77A0EC5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33.11</c:v>
                </c:pt>
                <c:pt idx="1">
                  <c:v>33.799999999999997</c:v>
                </c:pt>
                <c:pt idx="2">
                  <c:v>33.06</c:v>
                </c:pt>
                <c:pt idx="3">
                  <c:v>33.6</c:v>
                </c:pt>
                <c:pt idx="4">
                  <c:v>33.840000000000003</c:v>
                </c:pt>
              </c:numCache>
            </c:numRef>
          </c:val>
          <c:extLst>
            <c:ext xmlns:c16="http://schemas.microsoft.com/office/drawing/2014/chart" uri="{C3380CC4-5D6E-409C-BE32-E72D297353CC}">
              <c16:uniqueId val="{00000000-03E1-49E5-8235-506D5AB88C3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03E1-49E5-8235-506D5AB88C3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73.87</c:v>
                </c:pt>
                <c:pt idx="1">
                  <c:v>74.47</c:v>
                </c:pt>
                <c:pt idx="2">
                  <c:v>76.680000000000007</c:v>
                </c:pt>
                <c:pt idx="3">
                  <c:v>74.55</c:v>
                </c:pt>
                <c:pt idx="4">
                  <c:v>68.52</c:v>
                </c:pt>
              </c:numCache>
            </c:numRef>
          </c:val>
          <c:extLst>
            <c:ext xmlns:c16="http://schemas.microsoft.com/office/drawing/2014/chart" uri="{C3380CC4-5D6E-409C-BE32-E72D297353CC}">
              <c16:uniqueId val="{00000000-D733-4B1D-9119-7418B77E19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D733-4B1D-9119-7418B77E19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99.13</c:v>
                </c:pt>
                <c:pt idx="1">
                  <c:v>99.13</c:v>
                </c:pt>
                <c:pt idx="2">
                  <c:v>99.13</c:v>
                </c:pt>
                <c:pt idx="3">
                  <c:v>99.08</c:v>
                </c:pt>
                <c:pt idx="4">
                  <c:v>99.08</c:v>
                </c:pt>
              </c:numCache>
            </c:numRef>
          </c:val>
          <c:extLst>
            <c:ext xmlns:c16="http://schemas.microsoft.com/office/drawing/2014/chart" uri="{C3380CC4-5D6E-409C-BE32-E72D297353CC}">
              <c16:uniqueId val="{00000000-436F-4D1D-89B5-54D87CE40B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436F-4D1D-89B5-54D87CE40B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70" zoomScaleNormal="70" workbookViewId="0">
      <selection activeCell="SM68" sqref="SM68:TA8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神奈川県　川崎市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520000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356295</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73.5</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77</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515220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110.95</v>
      </c>
      <c r="Y32" s="121"/>
      <c r="Z32" s="121"/>
      <c r="AA32" s="121"/>
      <c r="AB32" s="121"/>
      <c r="AC32" s="121"/>
      <c r="AD32" s="121"/>
      <c r="AE32" s="121"/>
      <c r="AF32" s="121"/>
      <c r="AG32" s="121"/>
      <c r="AH32" s="121"/>
      <c r="AI32" s="121"/>
      <c r="AJ32" s="121"/>
      <c r="AK32" s="121"/>
      <c r="AL32" s="121"/>
      <c r="AM32" s="121"/>
      <c r="AN32" s="121"/>
      <c r="AO32" s="121"/>
      <c r="AP32" s="121"/>
      <c r="AQ32" s="122"/>
      <c r="AR32" s="120">
        <f>データ!U6</f>
        <v>108.69</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110.73</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108.99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107.45</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604.5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567.78</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650.49</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647.76</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572.6</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114.62</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108.9</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99.82</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92.81</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95.16</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119.89</v>
      </c>
      <c r="Y33" s="121"/>
      <c r="Z33" s="121"/>
      <c r="AA33" s="121"/>
      <c r="AB33" s="121"/>
      <c r="AC33" s="121"/>
      <c r="AD33" s="121"/>
      <c r="AE33" s="121"/>
      <c r="AF33" s="121"/>
      <c r="AG33" s="121"/>
      <c r="AH33" s="121"/>
      <c r="AI33" s="121"/>
      <c r="AJ33" s="121"/>
      <c r="AK33" s="121"/>
      <c r="AL33" s="121"/>
      <c r="AM33" s="121"/>
      <c r="AN33" s="121"/>
      <c r="AO33" s="121"/>
      <c r="AP33" s="121"/>
      <c r="AQ33" s="122"/>
      <c r="AR33" s="120">
        <f>データ!Z6</f>
        <v>119.93</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118.4</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113.04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115.02</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16.670000000000002</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9.4700000000000006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11.03</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1.88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1.46</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368.36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380.84</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424.64</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427.23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454.07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227.51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225.72</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217.8</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216.05</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213.13</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110.04</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107.78</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110</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107.97</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106.73</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33.11</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33.799999999999997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33.06</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33.6</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33.840000000000003</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73.87</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74.47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76.680000000000007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74.55</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68.52</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99.13</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99.13</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99.13</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99.08</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99.08</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117.69</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116.75</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115.48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109.91</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111.83</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17.07</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17.22</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17.440000000000001</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18.62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18.36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57.96</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56.81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55.65</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54.73</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80.540000000000006</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80.08</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79.69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78.66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80.2</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8"/>
      <c r="M79" s="138"/>
      <c r="N79" s="138"/>
      <c r="O79" s="138"/>
      <c r="P79" s="138"/>
      <c r="Q79" s="138"/>
      <c r="R79" s="138"/>
      <c r="S79" s="138"/>
      <c r="T79" s="138"/>
      <c r="U79" s="138"/>
      <c r="V79" s="138"/>
      <c r="W79" s="138"/>
      <c r="X79" s="139"/>
      <c r="Y79" s="135" t="str">
        <f>データ!$B$10</f>
        <v>R01</v>
      </c>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7"/>
      <c r="AZ79" s="135" t="str">
        <f>データ!$C$10</f>
        <v>R02</v>
      </c>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7"/>
      <c r="CA79" s="135" t="str">
        <f>データ!$D$10</f>
        <v>R03</v>
      </c>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7"/>
      <c r="DB79" s="135" t="str">
        <f>データ!$E$10</f>
        <v>R04</v>
      </c>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7"/>
      <c r="EC79" s="135" t="str">
        <f>データ!$F$10</f>
        <v>R05</v>
      </c>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7"/>
      <c r="FD79" s="2"/>
      <c r="FE79" s="18"/>
      <c r="FF79" s="2"/>
      <c r="FG79" s="2"/>
      <c r="FH79" s="2"/>
      <c r="FI79" s="2"/>
      <c r="FJ79" s="2"/>
      <c r="FK79" s="2"/>
      <c r="FL79" s="2"/>
      <c r="FM79" s="2"/>
      <c r="FN79" s="2"/>
      <c r="FO79" s="2"/>
      <c r="FP79" s="2"/>
      <c r="FQ79" s="2"/>
      <c r="FR79" s="2"/>
      <c r="FS79" s="2"/>
      <c r="FT79" s="2"/>
      <c r="FU79" s="2"/>
      <c r="FV79" s="15"/>
      <c r="FW79" s="2"/>
      <c r="FX79" s="138"/>
      <c r="FY79" s="138"/>
      <c r="FZ79" s="138"/>
      <c r="GA79" s="138"/>
      <c r="GB79" s="138"/>
      <c r="GC79" s="138"/>
      <c r="GD79" s="138"/>
      <c r="GE79" s="138"/>
      <c r="GF79" s="138"/>
      <c r="GG79" s="138"/>
      <c r="GH79" s="138"/>
      <c r="GI79" s="138"/>
      <c r="GJ79" s="139"/>
      <c r="GK79" s="135" t="str">
        <f>データ!$B$10</f>
        <v>R01</v>
      </c>
      <c r="GL79" s="136"/>
      <c r="GM79" s="136"/>
      <c r="GN79" s="136"/>
      <c r="GO79" s="136"/>
      <c r="GP79" s="136"/>
      <c r="GQ79" s="136"/>
      <c r="GR79" s="136"/>
      <c r="GS79" s="136"/>
      <c r="GT79" s="136"/>
      <c r="GU79" s="136"/>
      <c r="GV79" s="136"/>
      <c r="GW79" s="136"/>
      <c r="GX79" s="136"/>
      <c r="GY79" s="136"/>
      <c r="GZ79" s="136"/>
      <c r="HA79" s="136"/>
      <c r="HB79" s="136"/>
      <c r="HC79" s="136"/>
      <c r="HD79" s="136"/>
      <c r="HE79" s="136"/>
      <c r="HF79" s="136"/>
      <c r="HG79" s="136"/>
      <c r="HH79" s="136"/>
      <c r="HI79" s="136"/>
      <c r="HJ79" s="136"/>
      <c r="HK79" s="137"/>
      <c r="HL79" s="135" t="str">
        <f>データ!$C$10</f>
        <v>R02</v>
      </c>
      <c r="HM79" s="136"/>
      <c r="HN79" s="136"/>
      <c r="HO79" s="136"/>
      <c r="HP79" s="136"/>
      <c r="HQ79" s="136"/>
      <c r="HR79" s="136"/>
      <c r="HS79" s="136"/>
      <c r="HT79" s="136"/>
      <c r="HU79" s="136"/>
      <c r="HV79" s="136"/>
      <c r="HW79" s="136"/>
      <c r="HX79" s="136"/>
      <c r="HY79" s="136"/>
      <c r="HZ79" s="136"/>
      <c r="IA79" s="136"/>
      <c r="IB79" s="136"/>
      <c r="IC79" s="136"/>
      <c r="ID79" s="136"/>
      <c r="IE79" s="136"/>
      <c r="IF79" s="136"/>
      <c r="IG79" s="136"/>
      <c r="IH79" s="136"/>
      <c r="II79" s="136"/>
      <c r="IJ79" s="136"/>
      <c r="IK79" s="136"/>
      <c r="IL79" s="137"/>
      <c r="IM79" s="135" t="str">
        <f>データ!$D$10</f>
        <v>R03</v>
      </c>
      <c r="IN79" s="136"/>
      <c r="IO79" s="136"/>
      <c r="IP79" s="136"/>
      <c r="IQ79" s="136"/>
      <c r="IR79" s="136"/>
      <c r="IS79" s="136"/>
      <c r="IT79" s="136"/>
      <c r="IU79" s="136"/>
      <c r="IV79" s="136"/>
      <c r="IW79" s="136"/>
      <c r="IX79" s="136"/>
      <c r="IY79" s="136"/>
      <c r="IZ79" s="136"/>
      <c r="JA79" s="136"/>
      <c r="JB79" s="136"/>
      <c r="JC79" s="136"/>
      <c r="JD79" s="136"/>
      <c r="JE79" s="136"/>
      <c r="JF79" s="136"/>
      <c r="JG79" s="136"/>
      <c r="JH79" s="136"/>
      <c r="JI79" s="136"/>
      <c r="JJ79" s="136"/>
      <c r="JK79" s="136"/>
      <c r="JL79" s="136"/>
      <c r="JM79" s="137"/>
      <c r="JN79" s="135" t="str">
        <f>データ!$E$10</f>
        <v>R04</v>
      </c>
      <c r="JO79" s="136"/>
      <c r="JP79" s="136"/>
      <c r="JQ79" s="136"/>
      <c r="JR79" s="136"/>
      <c r="JS79" s="136"/>
      <c r="JT79" s="136"/>
      <c r="JU79" s="136"/>
      <c r="JV79" s="136"/>
      <c r="JW79" s="136"/>
      <c r="JX79" s="136"/>
      <c r="JY79" s="136"/>
      <c r="JZ79" s="136"/>
      <c r="KA79" s="136"/>
      <c r="KB79" s="136"/>
      <c r="KC79" s="136"/>
      <c r="KD79" s="136"/>
      <c r="KE79" s="136"/>
      <c r="KF79" s="136"/>
      <c r="KG79" s="136"/>
      <c r="KH79" s="136"/>
      <c r="KI79" s="136"/>
      <c r="KJ79" s="136"/>
      <c r="KK79" s="136"/>
      <c r="KL79" s="136"/>
      <c r="KM79" s="136"/>
      <c r="KN79" s="137"/>
      <c r="KO79" s="135" t="str">
        <f>データ!$F$10</f>
        <v>R05</v>
      </c>
      <c r="KP79" s="136"/>
      <c r="KQ79" s="136"/>
      <c r="KR79" s="136"/>
      <c r="KS79" s="136"/>
      <c r="KT79" s="136"/>
      <c r="KU79" s="136"/>
      <c r="KV79" s="136"/>
      <c r="KW79" s="136"/>
      <c r="KX79" s="136"/>
      <c r="KY79" s="136"/>
      <c r="KZ79" s="136"/>
      <c r="LA79" s="136"/>
      <c r="LB79" s="136"/>
      <c r="LC79" s="136"/>
      <c r="LD79" s="136"/>
      <c r="LE79" s="136"/>
      <c r="LF79" s="136"/>
      <c r="LG79" s="136"/>
      <c r="LH79" s="136"/>
      <c r="LI79" s="136"/>
      <c r="LJ79" s="136"/>
      <c r="LK79" s="136"/>
      <c r="LL79" s="136"/>
      <c r="LM79" s="136"/>
      <c r="LN79" s="136"/>
      <c r="LO79" s="137"/>
      <c r="LP79" s="2"/>
      <c r="LQ79" s="18"/>
      <c r="LR79" s="2"/>
      <c r="LS79" s="2"/>
      <c r="LT79" s="2"/>
      <c r="LU79" s="2"/>
      <c r="LV79" s="2"/>
      <c r="LW79" s="2"/>
      <c r="LX79" s="2"/>
      <c r="LY79" s="2"/>
      <c r="LZ79" s="2"/>
      <c r="MA79" s="2"/>
      <c r="MB79" s="2"/>
      <c r="MC79" s="2"/>
      <c r="MD79" s="2"/>
      <c r="ME79" s="2"/>
      <c r="MF79" s="2"/>
      <c r="MG79" s="2"/>
      <c r="MH79" s="15"/>
      <c r="MI79" s="2"/>
      <c r="MJ79" s="138"/>
      <c r="MK79" s="138"/>
      <c r="ML79" s="138"/>
      <c r="MM79" s="138"/>
      <c r="MN79" s="138"/>
      <c r="MO79" s="138"/>
      <c r="MP79" s="138"/>
      <c r="MQ79" s="138"/>
      <c r="MR79" s="138"/>
      <c r="MS79" s="138"/>
      <c r="MT79" s="138"/>
      <c r="MU79" s="138"/>
      <c r="MV79" s="139"/>
      <c r="MW79" s="135" t="str">
        <f>データ!$B$10</f>
        <v>R01</v>
      </c>
      <c r="MX79" s="136"/>
      <c r="MY79" s="136"/>
      <c r="MZ79" s="136"/>
      <c r="NA79" s="136"/>
      <c r="NB79" s="136"/>
      <c r="NC79" s="136"/>
      <c r="ND79" s="136"/>
      <c r="NE79" s="136"/>
      <c r="NF79" s="136"/>
      <c r="NG79" s="136"/>
      <c r="NH79" s="136"/>
      <c r="NI79" s="136"/>
      <c r="NJ79" s="136"/>
      <c r="NK79" s="136"/>
      <c r="NL79" s="136"/>
      <c r="NM79" s="136"/>
      <c r="NN79" s="136"/>
      <c r="NO79" s="136"/>
      <c r="NP79" s="136"/>
      <c r="NQ79" s="136"/>
      <c r="NR79" s="136"/>
      <c r="NS79" s="136"/>
      <c r="NT79" s="136"/>
      <c r="NU79" s="136"/>
      <c r="NV79" s="136"/>
      <c r="NW79" s="137"/>
      <c r="NX79" s="135" t="str">
        <f>データ!$C$10</f>
        <v>R02</v>
      </c>
      <c r="NY79" s="136"/>
      <c r="NZ79" s="136"/>
      <c r="OA79" s="136"/>
      <c r="OB79" s="136"/>
      <c r="OC79" s="136"/>
      <c r="OD79" s="136"/>
      <c r="OE79" s="136"/>
      <c r="OF79" s="136"/>
      <c r="OG79" s="136"/>
      <c r="OH79" s="136"/>
      <c r="OI79" s="136"/>
      <c r="OJ79" s="136"/>
      <c r="OK79" s="136"/>
      <c r="OL79" s="136"/>
      <c r="OM79" s="136"/>
      <c r="ON79" s="136"/>
      <c r="OO79" s="136"/>
      <c r="OP79" s="136"/>
      <c r="OQ79" s="136"/>
      <c r="OR79" s="136"/>
      <c r="OS79" s="136"/>
      <c r="OT79" s="136"/>
      <c r="OU79" s="136"/>
      <c r="OV79" s="136"/>
      <c r="OW79" s="136"/>
      <c r="OX79" s="137"/>
      <c r="OY79" s="135" t="str">
        <f>データ!$D$10</f>
        <v>R03</v>
      </c>
      <c r="OZ79" s="136"/>
      <c r="PA79" s="136"/>
      <c r="PB79" s="136"/>
      <c r="PC79" s="136"/>
      <c r="PD79" s="136"/>
      <c r="PE79" s="136"/>
      <c r="PF79" s="136"/>
      <c r="PG79" s="136"/>
      <c r="PH79" s="136"/>
      <c r="PI79" s="136"/>
      <c r="PJ79" s="136"/>
      <c r="PK79" s="136"/>
      <c r="PL79" s="136"/>
      <c r="PM79" s="136"/>
      <c r="PN79" s="136"/>
      <c r="PO79" s="136"/>
      <c r="PP79" s="136"/>
      <c r="PQ79" s="136"/>
      <c r="PR79" s="136"/>
      <c r="PS79" s="136"/>
      <c r="PT79" s="136"/>
      <c r="PU79" s="136"/>
      <c r="PV79" s="136"/>
      <c r="PW79" s="136"/>
      <c r="PX79" s="136"/>
      <c r="PY79" s="137"/>
      <c r="PZ79" s="135" t="str">
        <f>データ!$E$10</f>
        <v>R04</v>
      </c>
      <c r="QA79" s="136"/>
      <c r="QB79" s="136"/>
      <c r="QC79" s="136"/>
      <c r="QD79" s="136"/>
      <c r="QE79" s="136"/>
      <c r="QF79" s="136"/>
      <c r="QG79" s="136"/>
      <c r="QH79" s="136"/>
      <c r="QI79" s="136"/>
      <c r="QJ79" s="136"/>
      <c r="QK79" s="136"/>
      <c r="QL79" s="136"/>
      <c r="QM79" s="136"/>
      <c r="QN79" s="136"/>
      <c r="QO79" s="136"/>
      <c r="QP79" s="136"/>
      <c r="QQ79" s="136"/>
      <c r="QR79" s="136"/>
      <c r="QS79" s="136"/>
      <c r="QT79" s="136"/>
      <c r="QU79" s="136"/>
      <c r="QV79" s="136"/>
      <c r="QW79" s="136"/>
      <c r="QX79" s="136"/>
      <c r="QY79" s="136"/>
      <c r="QZ79" s="137"/>
      <c r="RA79" s="135" t="str">
        <f>データ!$F$10</f>
        <v>R05</v>
      </c>
      <c r="RB79" s="136"/>
      <c r="RC79" s="136"/>
      <c r="RD79" s="136"/>
      <c r="RE79" s="136"/>
      <c r="RF79" s="136"/>
      <c r="RG79" s="136"/>
      <c r="RH79" s="136"/>
      <c r="RI79" s="136"/>
      <c r="RJ79" s="136"/>
      <c r="RK79" s="136"/>
      <c r="RL79" s="136"/>
      <c r="RM79" s="136"/>
      <c r="RN79" s="136"/>
      <c r="RO79" s="136"/>
      <c r="RP79" s="136"/>
      <c r="RQ79" s="136"/>
      <c r="RR79" s="136"/>
      <c r="RS79" s="136"/>
      <c r="RT79" s="136"/>
      <c r="RU79" s="136"/>
      <c r="RV79" s="136"/>
      <c r="RW79" s="136"/>
      <c r="RX79" s="136"/>
      <c r="RY79" s="136"/>
      <c r="RZ79" s="136"/>
      <c r="SA79" s="137"/>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0">
        <f>データ!DD6</f>
        <v>59.27</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59.72</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61.63</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62.83</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62.86</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0">
        <f>データ!DO6</f>
        <v>91.24</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87.7</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87.71</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87.74</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86.86</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0">
        <f>データ!DZ6</f>
        <v>0</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0.46</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1.81</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0">
        <f>データ!DI6</f>
        <v>60.09</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60.35</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61.07</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61.99</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62.44</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0">
        <f>データ!DT6</f>
        <v>50.93</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52.07</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50.36</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51.48</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52.79</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0">
        <f>データ!EE6</f>
        <v>0.22</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0.5</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0.2</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0.24</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0.31</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【114.39】</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【23.61】</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【494.95】</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【229.84】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【110.13】</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【19.72】</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【52.61】</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【77.52】</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【61.16】</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【49.95】</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【0.32】</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7uMn/3RoEqd0ilA5SDXXYoZT63HQ2wsQWuBFlKCIPhT4sQb+NzNsUsDZed3hnHG/UEQqGfoyjOpv3/chjxI+Sw==" saltValue="fUFADSovW1oeF50ToPBn/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110.95</v>
      </c>
      <c r="U6" s="35">
        <f>U7</f>
        <v>108.69</v>
      </c>
      <c r="V6" s="35">
        <f>V7</f>
        <v>110.73</v>
      </c>
      <c r="W6" s="35">
        <f>W7</f>
        <v>108.99</v>
      </c>
      <c r="X6" s="35">
        <f t="shared" si="3"/>
        <v>107.45</v>
      </c>
      <c r="Y6" s="35">
        <f t="shared" si="3"/>
        <v>119.89</v>
      </c>
      <c r="Z6" s="35">
        <f t="shared" si="3"/>
        <v>119.93</v>
      </c>
      <c r="AA6" s="35">
        <f t="shared" si="3"/>
        <v>118.4</v>
      </c>
      <c r="AB6" s="35">
        <f t="shared" si="3"/>
        <v>113.04</v>
      </c>
      <c r="AC6" s="35">
        <f t="shared" si="3"/>
        <v>115.02</v>
      </c>
      <c r="AD6" s="33" t="str">
        <f>IF(AD7="-","【-】","【"&amp;SUBSTITUTE(TEXT(AD7,"#,##0.00"),"-","△")&amp;"】")</f>
        <v>【114.39】</v>
      </c>
      <c r="AE6" s="35">
        <f t="shared" si="3"/>
        <v>0</v>
      </c>
      <c r="AF6" s="35">
        <f>AF7</f>
        <v>0</v>
      </c>
      <c r="AG6" s="35">
        <f>AG7</f>
        <v>0</v>
      </c>
      <c r="AH6" s="35">
        <f>AH7</f>
        <v>0</v>
      </c>
      <c r="AI6" s="35">
        <f t="shared" si="3"/>
        <v>0</v>
      </c>
      <c r="AJ6" s="35">
        <f t="shared" si="3"/>
        <v>16.670000000000002</v>
      </c>
      <c r="AK6" s="35">
        <f t="shared" si="3"/>
        <v>9.4700000000000006</v>
      </c>
      <c r="AL6" s="35">
        <f t="shared" si="3"/>
        <v>11.03</v>
      </c>
      <c r="AM6" s="35">
        <f t="shared" si="3"/>
        <v>1.88</v>
      </c>
      <c r="AN6" s="35">
        <f t="shared" si="3"/>
        <v>1.46</v>
      </c>
      <c r="AO6" s="33" t="str">
        <f>IF(AO7="-","【-】","【"&amp;SUBSTITUTE(TEXT(AO7,"#,##0.00"),"-","△")&amp;"】")</f>
        <v>【23.61】</v>
      </c>
      <c r="AP6" s="35">
        <f t="shared" si="3"/>
        <v>604.5</v>
      </c>
      <c r="AQ6" s="35">
        <f>AQ7</f>
        <v>567.78</v>
      </c>
      <c r="AR6" s="35">
        <f>AR7</f>
        <v>650.49</v>
      </c>
      <c r="AS6" s="35">
        <f>AS7</f>
        <v>647.76</v>
      </c>
      <c r="AT6" s="35">
        <f t="shared" si="3"/>
        <v>572.6</v>
      </c>
      <c r="AU6" s="35">
        <f t="shared" si="3"/>
        <v>368.36</v>
      </c>
      <c r="AV6" s="35">
        <f t="shared" si="3"/>
        <v>380.84</v>
      </c>
      <c r="AW6" s="35">
        <f t="shared" si="3"/>
        <v>424.64</v>
      </c>
      <c r="AX6" s="35">
        <f t="shared" si="3"/>
        <v>427.23</v>
      </c>
      <c r="AY6" s="35">
        <f t="shared" si="3"/>
        <v>454.07</v>
      </c>
      <c r="AZ6" s="33" t="str">
        <f>IF(AZ7="-","【-】","【"&amp;SUBSTITUTE(TEXT(AZ7,"#,##0.00"),"-","△")&amp;"】")</f>
        <v>【494.95】</v>
      </c>
      <c r="BA6" s="35">
        <f t="shared" si="3"/>
        <v>114.62</v>
      </c>
      <c r="BB6" s="35">
        <f>BB7</f>
        <v>108.9</v>
      </c>
      <c r="BC6" s="35">
        <f>BC7</f>
        <v>99.82</v>
      </c>
      <c r="BD6" s="35">
        <f>BD7</f>
        <v>92.81</v>
      </c>
      <c r="BE6" s="35">
        <f t="shared" si="3"/>
        <v>95.16</v>
      </c>
      <c r="BF6" s="35">
        <f t="shared" si="3"/>
        <v>227.51</v>
      </c>
      <c r="BG6" s="35">
        <f t="shared" si="3"/>
        <v>225.72</v>
      </c>
      <c r="BH6" s="35">
        <f t="shared" si="3"/>
        <v>217.8</v>
      </c>
      <c r="BI6" s="35">
        <f t="shared" si="3"/>
        <v>216.05</v>
      </c>
      <c r="BJ6" s="35">
        <f t="shared" si="3"/>
        <v>213.13</v>
      </c>
      <c r="BK6" s="33" t="str">
        <f>IF(BK7="-","【-】","【"&amp;SUBSTITUTE(TEXT(BK7,"#,##0.00"),"-","△")&amp;"】")</f>
        <v>【229.84】</v>
      </c>
      <c r="BL6" s="35">
        <f t="shared" si="3"/>
        <v>110.04</v>
      </c>
      <c r="BM6" s="35">
        <f>BM7</f>
        <v>107.78</v>
      </c>
      <c r="BN6" s="35">
        <f>BN7</f>
        <v>110</v>
      </c>
      <c r="BO6" s="35">
        <f>BO7</f>
        <v>107.97</v>
      </c>
      <c r="BP6" s="35">
        <f t="shared" si="3"/>
        <v>106.73</v>
      </c>
      <c r="BQ6" s="35">
        <f t="shared" si="3"/>
        <v>117.69</v>
      </c>
      <c r="BR6" s="35">
        <f t="shared" si="3"/>
        <v>116.75</v>
      </c>
      <c r="BS6" s="35">
        <f t="shared" si="3"/>
        <v>115.48</v>
      </c>
      <c r="BT6" s="35">
        <f t="shared" si="3"/>
        <v>109.91</v>
      </c>
      <c r="BU6" s="35">
        <f t="shared" si="3"/>
        <v>111.83</v>
      </c>
      <c r="BV6" s="33" t="str">
        <f>IF(BV7="-","【-】","【"&amp;SUBSTITUTE(TEXT(BV7,"#,##0.00"),"-","△")&amp;"】")</f>
        <v>【110.13】</v>
      </c>
      <c r="BW6" s="35">
        <f t="shared" si="3"/>
        <v>33.11</v>
      </c>
      <c r="BX6" s="35">
        <f>BX7</f>
        <v>33.799999999999997</v>
      </c>
      <c r="BY6" s="35">
        <f>BY7</f>
        <v>33.06</v>
      </c>
      <c r="BZ6" s="35">
        <f>BZ7</f>
        <v>33.6</v>
      </c>
      <c r="CA6" s="35">
        <f t="shared" si="3"/>
        <v>33.840000000000003</v>
      </c>
      <c r="CB6" s="35">
        <f t="shared" si="3"/>
        <v>17.07</v>
      </c>
      <c r="CC6" s="35">
        <f t="shared" si="3"/>
        <v>17.22</v>
      </c>
      <c r="CD6" s="35">
        <f t="shared" si="3"/>
        <v>17.440000000000001</v>
      </c>
      <c r="CE6" s="35">
        <f t="shared" si="3"/>
        <v>18.62</v>
      </c>
      <c r="CF6" s="35">
        <f t="shared" ref="CF6" si="4">CF7</f>
        <v>18.36</v>
      </c>
      <c r="CG6" s="33" t="str">
        <f>IF(CG7="-","【-】","【"&amp;SUBSTITUTE(TEXT(CG7,"#,##0.00"),"-","△")&amp;"】")</f>
        <v>【19.72】</v>
      </c>
      <c r="CH6" s="35">
        <f t="shared" ref="CH6:CQ6" si="5">CH7</f>
        <v>73.87</v>
      </c>
      <c r="CI6" s="35">
        <f>CI7</f>
        <v>74.47</v>
      </c>
      <c r="CJ6" s="35">
        <f>CJ7</f>
        <v>76.680000000000007</v>
      </c>
      <c r="CK6" s="35">
        <f>CK7</f>
        <v>74.55</v>
      </c>
      <c r="CL6" s="35">
        <f t="shared" si="5"/>
        <v>68.52</v>
      </c>
      <c r="CM6" s="35">
        <f t="shared" si="5"/>
        <v>57.96</v>
      </c>
      <c r="CN6" s="35">
        <f t="shared" si="5"/>
        <v>56</v>
      </c>
      <c r="CO6" s="35">
        <f t="shared" si="5"/>
        <v>56.81</v>
      </c>
      <c r="CP6" s="35">
        <f t="shared" si="5"/>
        <v>55.65</v>
      </c>
      <c r="CQ6" s="35">
        <f t="shared" si="5"/>
        <v>54.73</v>
      </c>
      <c r="CR6" s="33" t="str">
        <f>IF(CR7="-","【-】","【"&amp;SUBSTITUTE(TEXT(CR7,"#,##0.00"),"-","△")&amp;"】")</f>
        <v>【52.61】</v>
      </c>
      <c r="CS6" s="35">
        <f t="shared" ref="CS6:DB6" si="6">CS7</f>
        <v>99.13</v>
      </c>
      <c r="CT6" s="35">
        <f>CT7</f>
        <v>99.13</v>
      </c>
      <c r="CU6" s="35">
        <f>CU7</f>
        <v>99.13</v>
      </c>
      <c r="CV6" s="35">
        <f>CV7</f>
        <v>99.08</v>
      </c>
      <c r="CW6" s="35">
        <f t="shared" si="6"/>
        <v>99.08</v>
      </c>
      <c r="CX6" s="35">
        <f t="shared" si="6"/>
        <v>80.540000000000006</v>
      </c>
      <c r="CY6" s="35">
        <f t="shared" si="6"/>
        <v>80.08</v>
      </c>
      <c r="CZ6" s="35">
        <f t="shared" si="6"/>
        <v>79.69</v>
      </c>
      <c r="DA6" s="35">
        <f t="shared" si="6"/>
        <v>78.66</v>
      </c>
      <c r="DB6" s="35">
        <f t="shared" si="6"/>
        <v>80.2</v>
      </c>
      <c r="DC6" s="33" t="str">
        <f>IF(DC7="-","【-】","【"&amp;SUBSTITUTE(TEXT(DC7,"#,##0.00"),"-","△")&amp;"】")</f>
        <v>【77.52】</v>
      </c>
      <c r="DD6" s="35">
        <f t="shared" ref="DD6:DM6" si="7">DD7</f>
        <v>59.27</v>
      </c>
      <c r="DE6" s="35">
        <f>DE7</f>
        <v>59.72</v>
      </c>
      <c r="DF6" s="35">
        <f>DF7</f>
        <v>61.63</v>
      </c>
      <c r="DG6" s="35">
        <f>DG7</f>
        <v>62.83</v>
      </c>
      <c r="DH6" s="35">
        <f t="shared" si="7"/>
        <v>62.86</v>
      </c>
      <c r="DI6" s="35">
        <f t="shared" si="7"/>
        <v>60.09</v>
      </c>
      <c r="DJ6" s="35">
        <f t="shared" si="7"/>
        <v>60.35</v>
      </c>
      <c r="DK6" s="35">
        <f t="shared" si="7"/>
        <v>61.07</v>
      </c>
      <c r="DL6" s="35">
        <f t="shared" si="7"/>
        <v>61.99</v>
      </c>
      <c r="DM6" s="35">
        <f t="shared" si="7"/>
        <v>62.44</v>
      </c>
      <c r="DN6" s="33" t="str">
        <f>IF(DN7="-","【-】","【"&amp;SUBSTITUTE(TEXT(DN7,"#,##0.00"),"-","△")&amp;"】")</f>
        <v>【61.16】</v>
      </c>
      <c r="DO6" s="35">
        <f t="shared" ref="DO6:DX6" si="8">DO7</f>
        <v>91.24</v>
      </c>
      <c r="DP6" s="35">
        <f>DP7</f>
        <v>87.7</v>
      </c>
      <c r="DQ6" s="35">
        <f>DQ7</f>
        <v>87.71</v>
      </c>
      <c r="DR6" s="35">
        <f>DR7</f>
        <v>87.74</v>
      </c>
      <c r="DS6" s="35">
        <f t="shared" si="8"/>
        <v>86.86</v>
      </c>
      <c r="DT6" s="35">
        <f t="shared" si="8"/>
        <v>50.93</v>
      </c>
      <c r="DU6" s="35">
        <f t="shared" si="8"/>
        <v>52.07</v>
      </c>
      <c r="DV6" s="35">
        <f t="shared" si="8"/>
        <v>50.36</v>
      </c>
      <c r="DW6" s="35">
        <f t="shared" si="8"/>
        <v>51.48</v>
      </c>
      <c r="DX6" s="35">
        <f t="shared" si="8"/>
        <v>52.79</v>
      </c>
      <c r="DY6" s="33" t="str">
        <f>IF(DY7="-","【-】","【"&amp;SUBSTITUTE(TEXT(DY7,"#,##0.00"),"-","△")&amp;"】")</f>
        <v>【49.95】</v>
      </c>
      <c r="DZ6" s="35">
        <f t="shared" ref="DZ6:EI6" si="9">DZ7</f>
        <v>0</v>
      </c>
      <c r="EA6" s="35">
        <f>EA7</f>
        <v>0.46</v>
      </c>
      <c r="EB6" s="35">
        <f>EB7</f>
        <v>0</v>
      </c>
      <c r="EC6" s="35">
        <f>EC7</f>
        <v>0</v>
      </c>
      <c r="ED6" s="35">
        <f t="shared" si="9"/>
        <v>1.81</v>
      </c>
      <c r="EE6" s="35">
        <f t="shared" si="9"/>
        <v>0.22</v>
      </c>
      <c r="EF6" s="35">
        <f t="shared" si="9"/>
        <v>0.5</v>
      </c>
      <c r="EG6" s="35">
        <f t="shared" si="9"/>
        <v>0.2</v>
      </c>
      <c r="EH6" s="35">
        <f t="shared" si="9"/>
        <v>0.24</v>
      </c>
      <c r="EI6" s="35">
        <f t="shared" si="9"/>
        <v>0.31</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520000</v>
      </c>
      <c r="L7" s="37" t="s">
        <v>96</v>
      </c>
      <c r="M7" s="38">
        <v>1</v>
      </c>
      <c r="N7" s="38">
        <v>356295</v>
      </c>
      <c r="O7" s="39" t="s">
        <v>97</v>
      </c>
      <c r="P7" s="39">
        <v>73.5</v>
      </c>
      <c r="Q7" s="38">
        <v>77</v>
      </c>
      <c r="R7" s="38">
        <v>515220</v>
      </c>
      <c r="S7" s="37" t="s">
        <v>98</v>
      </c>
      <c r="T7" s="40">
        <v>110.95</v>
      </c>
      <c r="U7" s="40">
        <v>108.69</v>
      </c>
      <c r="V7" s="40">
        <v>110.73</v>
      </c>
      <c r="W7" s="40">
        <v>108.99</v>
      </c>
      <c r="X7" s="40">
        <v>107.45</v>
      </c>
      <c r="Y7" s="40">
        <v>119.89</v>
      </c>
      <c r="Z7" s="40">
        <v>119.93</v>
      </c>
      <c r="AA7" s="40">
        <v>118.4</v>
      </c>
      <c r="AB7" s="40">
        <v>113.04</v>
      </c>
      <c r="AC7" s="41">
        <v>115.02</v>
      </c>
      <c r="AD7" s="40">
        <v>114.39</v>
      </c>
      <c r="AE7" s="40">
        <v>0</v>
      </c>
      <c r="AF7" s="40">
        <v>0</v>
      </c>
      <c r="AG7" s="40">
        <v>0</v>
      </c>
      <c r="AH7" s="40">
        <v>0</v>
      </c>
      <c r="AI7" s="40">
        <v>0</v>
      </c>
      <c r="AJ7" s="40">
        <v>16.670000000000002</v>
      </c>
      <c r="AK7" s="40">
        <v>9.4700000000000006</v>
      </c>
      <c r="AL7" s="40">
        <v>11.03</v>
      </c>
      <c r="AM7" s="40">
        <v>1.88</v>
      </c>
      <c r="AN7" s="40">
        <v>1.46</v>
      </c>
      <c r="AO7" s="40">
        <v>23.61</v>
      </c>
      <c r="AP7" s="40">
        <v>604.5</v>
      </c>
      <c r="AQ7" s="40">
        <v>567.78</v>
      </c>
      <c r="AR7" s="40">
        <v>650.49</v>
      </c>
      <c r="AS7" s="40">
        <v>647.76</v>
      </c>
      <c r="AT7" s="40">
        <v>572.6</v>
      </c>
      <c r="AU7" s="40">
        <v>368.36</v>
      </c>
      <c r="AV7" s="40">
        <v>380.84</v>
      </c>
      <c r="AW7" s="40">
        <v>424.64</v>
      </c>
      <c r="AX7" s="40">
        <v>427.23</v>
      </c>
      <c r="AY7" s="40">
        <v>454.07</v>
      </c>
      <c r="AZ7" s="40">
        <v>494.95</v>
      </c>
      <c r="BA7" s="40">
        <v>114.62</v>
      </c>
      <c r="BB7" s="40">
        <v>108.9</v>
      </c>
      <c r="BC7" s="40">
        <v>99.82</v>
      </c>
      <c r="BD7" s="40">
        <v>92.81</v>
      </c>
      <c r="BE7" s="40">
        <v>95.16</v>
      </c>
      <c r="BF7" s="40">
        <v>227.51</v>
      </c>
      <c r="BG7" s="40">
        <v>225.72</v>
      </c>
      <c r="BH7" s="40">
        <v>217.8</v>
      </c>
      <c r="BI7" s="40">
        <v>216.05</v>
      </c>
      <c r="BJ7" s="40">
        <v>213.13</v>
      </c>
      <c r="BK7" s="40">
        <v>229.84</v>
      </c>
      <c r="BL7" s="40">
        <v>110.04</v>
      </c>
      <c r="BM7" s="40">
        <v>107.78</v>
      </c>
      <c r="BN7" s="40">
        <v>110</v>
      </c>
      <c r="BO7" s="40">
        <v>107.97</v>
      </c>
      <c r="BP7" s="40">
        <v>106.73</v>
      </c>
      <c r="BQ7" s="40">
        <v>117.69</v>
      </c>
      <c r="BR7" s="40">
        <v>116.75</v>
      </c>
      <c r="BS7" s="40">
        <v>115.48</v>
      </c>
      <c r="BT7" s="40">
        <v>109.91</v>
      </c>
      <c r="BU7" s="40">
        <v>111.83</v>
      </c>
      <c r="BV7" s="40">
        <v>110.13</v>
      </c>
      <c r="BW7" s="40">
        <v>33.11</v>
      </c>
      <c r="BX7" s="40">
        <v>33.799999999999997</v>
      </c>
      <c r="BY7" s="40">
        <v>33.06</v>
      </c>
      <c r="BZ7" s="40">
        <v>33.6</v>
      </c>
      <c r="CA7" s="40">
        <v>33.840000000000003</v>
      </c>
      <c r="CB7" s="40">
        <v>17.07</v>
      </c>
      <c r="CC7" s="40">
        <v>17.22</v>
      </c>
      <c r="CD7" s="40">
        <v>17.440000000000001</v>
      </c>
      <c r="CE7" s="40">
        <v>18.62</v>
      </c>
      <c r="CF7" s="40">
        <v>18.36</v>
      </c>
      <c r="CG7" s="40">
        <v>19.72</v>
      </c>
      <c r="CH7" s="40">
        <v>73.87</v>
      </c>
      <c r="CI7" s="40">
        <v>74.47</v>
      </c>
      <c r="CJ7" s="40">
        <v>76.680000000000007</v>
      </c>
      <c r="CK7" s="40">
        <v>74.55</v>
      </c>
      <c r="CL7" s="40">
        <v>68.52</v>
      </c>
      <c r="CM7" s="40">
        <v>57.96</v>
      </c>
      <c r="CN7" s="40">
        <v>56</v>
      </c>
      <c r="CO7" s="40">
        <v>56.81</v>
      </c>
      <c r="CP7" s="40">
        <v>55.65</v>
      </c>
      <c r="CQ7" s="40">
        <v>54.73</v>
      </c>
      <c r="CR7" s="40">
        <v>52.61</v>
      </c>
      <c r="CS7" s="40">
        <v>99.13</v>
      </c>
      <c r="CT7" s="40">
        <v>99.13</v>
      </c>
      <c r="CU7" s="40">
        <v>99.13</v>
      </c>
      <c r="CV7" s="40">
        <v>99.08</v>
      </c>
      <c r="CW7" s="40">
        <v>99.08</v>
      </c>
      <c r="CX7" s="40">
        <v>80.540000000000006</v>
      </c>
      <c r="CY7" s="40">
        <v>80.08</v>
      </c>
      <c r="CZ7" s="40">
        <v>79.69</v>
      </c>
      <c r="DA7" s="40">
        <v>78.66</v>
      </c>
      <c r="DB7" s="40">
        <v>80.2</v>
      </c>
      <c r="DC7" s="40">
        <v>77.52</v>
      </c>
      <c r="DD7" s="40">
        <v>59.27</v>
      </c>
      <c r="DE7" s="40">
        <v>59.72</v>
      </c>
      <c r="DF7" s="40">
        <v>61.63</v>
      </c>
      <c r="DG7" s="40">
        <v>62.83</v>
      </c>
      <c r="DH7" s="40">
        <v>62.86</v>
      </c>
      <c r="DI7" s="40">
        <v>60.09</v>
      </c>
      <c r="DJ7" s="40">
        <v>60.35</v>
      </c>
      <c r="DK7" s="40">
        <v>61.07</v>
      </c>
      <c r="DL7" s="40">
        <v>61.99</v>
      </c>
      <c r="DM7" s="40">
        <v>62.44</v>
      </c>
      <c r="DN7" s="40">
        <v>61.16</v>
      </c>
      <c r="DO7" s="40">
        <v>91.24</v>
      </c>
      <c r="DP7" s="40">
        <v>87.7</v>
      </c>
      <c r="DQ7" s="40">
        <v>87.71</v>
      </c>
      <c r="DR7" s="40">
        <v>87.74</v>
      </c>
      <c r="DS7" s="40">
        <v>86.86</v>
      </c>
      <c r="DT7" s="40">
        <v>50.93</v>
      </c>
      <c r="DU7" s="40">
        <v>52.07</v>
      </c>
      <c r="DV7" s="40">
        <v>50.36</v>
      </c>
      <c r="DW7" s="40">
        <v>51.48</v>
      </c>
      <c r="DX7" s="40">
        <v>52.79</v>
      </c>
      <c r="DY7" s="40">
        <v>49.95</v>
      </c>
      <c r="DZ7" s="40">
        <v>0</v>
      </c>
      <c r="EA7" s="40">
        <v>0.46</v>
      </c>
      <c r="EB7" s="40">
        <v>0</v>
      </c>
      <c r="EC7" s="40">
        <v>0</v>
      </c>
      <c r="ED7" s="40">
        <v>1.81</v>
      </c>
      <c r="EE7" s="40">
        <v>0.22</v>
      </c>
      <c r="EF7" s="40">
        <v>0.5</v>
      </c>
      <c r="EG7" s="40">
        <v>0.2</v>
      </c>
      <c r="EH7" s="40">
        <v>0.24</v>
      </c>
      <c r="EI7" s="40">
        <v>0.31</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110.95</v>
      </c>
      <c r="V11" s="48">
        <f>IF(U6="-",NA(),U6)</f>
        <v>108.69</v>
      </c>
      <c r="W11" s="48">
        <f>IF(V6="-",NA(),V6)</f>
        <v>110.73</v>
      </c>
      <c r="X11" s="48">
        <f>IF(W6="-",NA(),W6)</f>
        <v>108.99</v>
      </c>
      <c r="Y11" s="48">
        <f>IF(X6="-",NA(),X6)</f>
        <v>107.45</v>
      </c>
      <c r="AE11" s="47" t="s">
        <v>23</v>
      </c>
      <c r="AF11" s="48">
        <f>IF(AE6="-",NA(),AE6)</f>
        <v>0</v>
      </c>
      <c r="AG11" s="48">
        <f>IF(AF6="-",NA(),AF6)</f>
        <v>0</v>
      </c>
      <c r="AH11" s="48">
        <f>IF(AG6="-",NA(),AG6)</f>
        <v>0</v>
      </c>
      <c r="AI11" s="48">
        <f>IF(AH6="-",NA(),AH6)</f>
        <v>0</v>
      </c>
      <c r="AJ11" s="48">
        <f>IF(AI6="-",NA(),AI6)</f>
        <v>0</v>
      </c>
      <c r="AP11" s="47" t="s">
        <v>23</v>
      </c>
      <c r="AQ11" s="48">
        <f>IF(AP6="-",NA(),AP6)</f>
        <v>604.5</v>
      </c>
      <c r="AR11" s="48">
        <f>IF(AQ6="-",NA(),AQ6)</f>
        <v>567.78</v>
      </c>
      <c r="AS11" s="48">
        <f>IF(AR6="-",NA(),AR6)</f>
        <v>650.49</v>
      </c>
      <c r="AT11" s="48">
        <f>IF(AS6="-",NA(),AS6)</f>
        <v>647.76</v>
      </c>
      <c r="AU11" s="48">
        <f>IF(AT6="-",NA(),AT6)</f>
        <v>572.6</v>
      </c>
      <c r="BA11" s="47" t="s">
        <v>23</v>
      </c>
      <c r="BB11" s="48">
        <f>IF(BA6="-",NA(),BA6)</f>
        <v>114.62</v>
      </c>
      <c r="BC11" s="48">
        <f>IF(BB6="-",NA(),BB6)</f>
        <v>108.9</v>
      </c>
      <c r="BD11" s="48">
        <f>IF(BC6="-",NA(),BC6)</f>
        <v>99.82</v>
      </c>
      <c r="BE11" s="48">
        <f>IF(BD6="-",NA(),BD6)</f>
        <v>92.81</v>
      </c>
      <c r="BF11" s="48">
        <f>IF(BE6="-",NA(),BE6)</f>
        <v>95.16</v>
      </c>
      <c r="BL11" s="47" t="s">
        <v>23</v>
      </c>
      <c r="BM11" s="48">
        <f>IF(BL6="-",NA(),BL6)</f>
        <v>110.04</v>
      </c>
      <c r="BN11" s="48">
        <f>IF(BM6="-",NA(),BM6)</f>
        <v>107.78</v>
      </c>
      <c r="BO11" s="48">
        <f>IF(BN6="-",NA(),BN6)</f>
        <v>110</v>
      </c>
      <c r="BP11" s="48">
        <f>IF(BO6="-",NA(),BO6)</f>
        <v>107.97</v>
      </c>
      <c r="BQ11" s="48">
        <f>IF(BP6="-",NA(),BP6)</f>
        <v>106.73</v>
      </c>
      <c r="BW11" s="47" t="s">
        <v>23</v>
      </c>
      <c r="BX11" s="48">
        <f>IF(BW6="-",NA(),BW6)</f>
        <v>33.11</v>
      </c>
      <c r="BY11" s="48">
        <f>IF(BX6="-",NA(),BX6)</f>
        <v>33.799999999999997</v>
      </c>
      <c r="BZ11" s="48">
        <f>IF(BY6="-",NA(),BY6)</f>
        <v>33.06</v>
      </c>
      <c r="CA11" s="48">
        <f>IF(BZ6="-",NA(),BZ6)</f>
        <v>33.6</v>
      </c>
      <c r="CB11" s="48">
        <f>IF(CA6="-",NA(),CA6)</f>
        <v>33.840000000000003</v>
      </c>
      <c r="CH11" s="47" t="s">
        <v>23</v>
      </c>
      <c r="CI11" s="48">
        <f>IF(CH6="-",NA(),CH6)</f>
        <v>73.87</v>
      </c>
      <c r="CJ11" s="48">
        <f>IF(CI6="-",NA(),CI6)</f>
        <v>74.47</v>
      </c>
      <c r="CK11" s="48">
        <f>IF(CJ6="-",NA(),CJ6)</f>
        <v>76.680000000000007</v>
      </c>
      <c r="CL11" s="48">
        <f>IF(CK6="-",NA(),CK6)</f>
        <v>74.55</v>
      </c>
      <c r="CM11" s="48">
        <f>IF(CL6="-",NA(),CL6)</f>
        <v>68.52</v>
      </c>
      <c r="CS11" s="47" t="s">
        <v>23</v>
      </c>
      <c r="CT11" s="48">
        <f>IF(CS6="-",NA(),CS6)</f>
        <v>99.13</v>
      </c>
      <c r="CU11" s="48">
        <f>IF(CT6="-",NA(),CT6)</f>
        <v>99.13</v>
      </c>
      <c r="CV11" s="48">
        <f>IF(CU6="-",NA(),CU6)</f>
        <v>99.13</v>
      </c>
      <c r="CW11" s="48">
        <f>IF(CV6="-",NA(),CV6)</f>
        <v>99.08</v>
      </c>
      <c r="CX11" s="48">
        <f>IF(CW6="-",NA(),CW6)</f>
        <v>99.08</v>
      </c>
      <c r="DD11" s="47" t="s">
        <v>23</v>
      </c>
      <c r="DE11" s="48">
        <f>IF(DD6="-",NA(),DD6)</f>
        <v>59.27</v>
      </c>
      <c r="DF11" s="48">
        <f>IF(DE6="-",NA(),DE6)</f>
        <v>59.72</v>
      </c>
      <c r="DG11" s="48">
        <f>IF(DF6="-",NA(),DF6)</f>
        <v>61.63</v>
      </c>
      <c r="DH11" s="48">
        <f>IF(DG6="-",NA(),DG6)</f>
        <v>62.83</v>
      </c>
      <c r="DI11" s="48">
        <f>IF(DH6="-",NA(),DH6)</f>
        <v>62.86</v>
      </c>
      <c r="DO11" s="47" t="s">
        <v>23</v>
      </c>
      <c r="DP11" s="48">
        <f>IF(DO6="-",NA(),DO6)</f>
        <v>91.24</v>
      </c>
      <c r="DQ11" s="48">
        <f>IF(DP6="-",NA(),DP6)</f>
        <v>87.7</v>
      </c>
      <c r="DR11" s="48">
        <f>IF(DQ6="-",NA(),DQ6)</f>
        <v>87.71</v>
      </c>
      <c r="DS11" s="48">
        <f>IF(DR6="-",NA(),DR6)</f>
        <v>87.74</v>
      </c>
      <c r="DT11" s="48">
        <f>IF(DS6="-",NA(),DS6)</f>
        <v>86.86</v>
      </c>
      <c r="DZ11" s="47" t="s">
        <v>23</v>
      </c>
      <c r="EA11" s="48">
        <f>IF(DZ6="-",NA(),DZ6)</f>
        <v>0</v>
      </c>
      <c r="EB11" s="48">
        <f>IF(EA6="-",NA(),EA6)</f>
        <v>0.46</v>
      </c>
      <c r="EC11" s="48">
        <f>IF(EB6="-",NA(),EB6)</f>
        <v>0</v>
      </c>
      <c r="ED11" s="48">
        <f>IF(EC6="-",NA(),EC6)</f>
        <v>0</v>
      </c>
      <c r="EE11" s="48">
        <f>IF(ED6="-",NA(),ED6)</f>
        <v>1.81</v>
      </c>
    </row>
    <row r="12" spans="1:140" x14ac:dyDescent="0.2">
      <c r="T12" s="47" t="s">
        <v>24</v>
      </c>
      <c r="U12" s="48">
        <f>IF(Y6="-",NA(),Y6)</f>
        <v>119.89</v>
      </c>
      <c r="V12" s="48">
        <f>IF(Z6="-",NA(),Z6)</f>
        <v>119.93</v>
      </c>
      <c r="W12" s="48">
        <f>IF(AA6="-",NA(),AA6)</f>
        <v>118.4</v>
      </c>
      <c r="X12" s="48">
        <f>IF(AB6="-",NA(),AB6)</f>
        <v>113.04</v>
      </c>
      <c r="Y12" s="48">
        <f>IF(AC6="-",NA(),AC6)</f>
        <v>115.02</v>
      </c>
      <c r="AE12" s="47" t="s">
        <v>24</v>
      </c>
      <c r="AF12" s="48">
        <f>IF(AJ6="-",NA(),AJ6)</f>
        <v>16.670000000000002</v>
      </c>
      <c r="AG12" s="48">
        <f t="shared" ref="AG12:AJ12" si="10">IF(AK6="-",NA(),AK6)</f>
        <v>9.4700000000000006</v>
      </c>
      <c r="AH12" s="48">
        <f t="shared" si="10"/>
        <v>11.03</v>
      </c>
      <c r="AI12" s="48">
        <f t="shared" si="10"/>
        <v>1.88</v>
      </c>
      <c r="AJ12" s="48">
        <f t="shared" si="10"/>
        <v>1.46</v>
      </c>
      <c r="AP12" s="47" t="s">
        <v>24</v>
      </c>
      <c r="AQ12" s="48">
        <f>IF(AU6="-",NA(),AU6)</f>
        <v>368.36</v>
      </c>
      <c r="AR12" s="48">
        <f t="shared" ref="AR12:AU12" si="11">IF(AV6="-",NA(),AV6)</f>
        <v>380.84</v>
      </c>
      <c r="AS12" s="48">
        <f t="shared" si="11"/>
        <v>424.64</v>
      </c>
      <c r="AT12" s="48">
        <f t="shared" si="11"/>
        <v>427.23</v>
      </c>
      <c r="AU12" s="48">
        <f t="shared" si="11"/>
        <v>454.07</v>
      </c>
      <c r="BA12" s="47" t="s">
        <v>24</v>
      </c>
      <c r="BB12" s="48">
        <f>IF(BF6="-",NA(),BF6)</f>
        <v>227.51</v>
      </c>
      <c r="BC12" s="48">
        <f t="shared" ref="BC12:BF12" si="12">IF(BG6="-",NA(),BG6)</f>
        <v>225.72</v>
      </c>
      <c r="BD12" s="48">
        <f t="shared" si="12"/>
        <v>217.8</v>
      </c>
      <c r="BE12" s="48">
        <f t="shared" si="12"/>
        <v>216.05</v>
      </c>
      <c r="BF12" s="48">
        <f t="shared" si="12"/>
        <v>213.13</v>
      </c>
      <c r="BL12" s="47" t="s">
        <v>24</v>
      </c>
      <c r="BM12" s="48">
        <f>IF(BQ6="-",NA(),BQ6)</f>
        <v>117.69</v>
      </c>
      <c r="BN12" s="48">
        <f t="shared" ref="BN12:BQ12" si="13">IF(BR6="-",NA(),BR6)</f>
        <v>116.75</v>
      </c>
      <c r="BO12" s="48">
        <f t="shared" si="13"/>
        <v>115.48</v>
      </c>
      <c r="BP12" s="48">
        <f t="shared" si="13"/>
        <v>109.91</v>
      </c>
      <c r="BQ12" s="48">
        <f t="shared" si="13"/>
        <v>111.83</v>
      </c>
      <c r="BW12" s="47" t="s">
        <v>24</v>
      </c>
      <c r="BX12" s="48">
        <f>IF(CB6="-",NA(),CB6)</f>
        <v>17.07</v>
      </c>
      <c r="BY12" s="48">
        <f t="shared" ref="BY12:CB12" si="14">IF(CC6="-",NA(),CC6)</f>
        <v>17.22</v>
      </c>
      <c r="BZ12" s="48">
        <f t="shared" si="14"/>
        <v>17.440000000000001</v>
      </c>
      <c r="CA12" s="48">
        <f t="shared" si="14"/>
        <v>18.62</v>
      </c>
      <c r="CB12" s="48">
        <f t="shared" si="14"/>
        <v>18.36</v>
      </c>
      <c r="CH12" s="47" t="s">
        <v>24</v>
      </c>
      <c r="CI12" s="48">
        <f>IF(CM6="-",NA(),CM6)</f>
        <v>57.96</v>
      </c>
      <c r="CJ12" s="48">
        <f t="shared" ref="CJ12:CM12" si="15">IF(CN6="-",NA(),CN6)</f>
        <v>56</v>
      </c>
      <c r="CK12" s="48">
        <f t="shared" si="15"/>
        <v>56.81</v>
      </c>
      <c r="CL12" s="48">
        <f t="shared" si="15"/>
        <v>55.65</v>
      </c>
      <c r="CM12" s="48">
        <f t="shared" si="15"/>
        <v>54.73</v>
      </c>
      <c r="CS12" s="47" t="s">
        <v>24</v>
      </c>
      <c r="CT12" s="48">
        <f>IF(CX6="-",NA(),CX6)</f>
        <v>80.540000000000006</v>
      </c>
      <c r="CU12" s="48">
        <f t="shared" ref="CU12:CX12" si="16">IF(CY6="-",NA(),CY6)</f>
        <v>80.08</v>
      </c>
      <c r="CV12" s="48">
        <f t="shared" si="16"/>
        <v>79.69</v>
      </c>
      <c r="CW12" s="48">
        <f t="shared" si="16"/>
        <v>78.66</v>
      </c>
      <c r="CX12" s="48">
        <f t="shared" si="16"/>
        <v>80.2</v>
      </c>
      <c r="DD12" s="47" t="s">
        <v>24</v>
      </c>
      <c r="DE12" s="48">
        <f>IF(DI6="-",NA(),DI6)</f>
        <v>60.09</v>
      </c>
      <c r="DF12" s="48">
        <f t="shared" ref="DF12:DI12" si="17">IF(DJ6="-",NA(),DJ6)</f>
        <v>60.35</v>
      </c>
      <c r="DG12" s="48">
        <f t="shared" si="17"/>
        <v>61.07</v>
      </c>
      <c r="DH12" s="48">
        <f t="shared" si="17"/>
        <v>61.99</v>
      </c>
      <c r="DI12" s="48">
        <f t="shared" si="17"/>
        <v>62.44</v>
      </c>
      <c r="DO12" s="47" t="s">
        <v>24</v>
      </c>
      <c r="DP12" s="48">
        <f>IF(DT6="-",NA(),DT6)</f>
        <v>50.93</v>
      </c>
      <c r="DQ12" s="48">
        <f t="shared" ref="DQ12:DT12" si="18">IF(DU6="-",NA(),DU6)</f>
        <v>52.07</v>
      </c>
      <c r="DR12" s="48">
        <f t="shared" si="18"/>
        <v>50.36</v>
      </c>
      <c r="DS12" s="48">
        <f t="shared" si="18"/>
        <v>51.48</v>
      </c>
      <c r="DT12" s="48">
        <f t="shared" si="18"/>
        <v>52.79</v>
      </c>
      <c r="DZ12" s="47" t="s">
        <v>24</v>
      </c>
      <c r="EA12" s="48">
        <f>IF(EE6="-",NA(),EE6)</f>
        <v>0.22</v>
      </c>
      <c r="EB12" s="48">
        <f t="shared" ref="EB12:EE12" si="19">IF(EF6="-",NA(),EF6)</f>
        <v>0.5</v>
      </c>
      <c r="EC12" s="48">
        <f t="shared" si="19"/>
        <v>0.2</v>
      </c>
      <c r="ED12" s="48">
        <f t="shared" si="19"/>
        <v>0.24</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CD5EC0C-0699-4DA1-9789-DED52E815F96}"/>
</file>

<file path=customXml/itemProps2.xml><?xml version="1.0" encoding="utf-8"?>
<ds:datastoreItem xmlns:ds="http://schemas.openxmlformats.org/officeDocument/2006/customXml" ds:itemID="{01C2EC9D-30F5-4E59-99EA-6977F2CFA1EC}"/>
</file>

<file path=customXml/itemProps3.xml><?xml version="1.0" encoding="utf-8"?>
<ds:datastoreItem xmlns:ds="http://schemas.openxmlformats.org/officeDocument/2006/customXml" ds:itemID="{ED4C0DE7-D454-4930-8264-4A5329D631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2025-02-13T07:23:02Z</dcterms:created>
  <dcterms:modified xsi:type="dcterms:W3CDTF">2025-02-13T07:23:14Z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