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B41A6390E72724D3A2616CF0736FB93150FABBDF" xr6:coauthVersionLast="47" xr6:coauthVersionMax="47" xr10:uidLastSave="{83F76A2D-F394-4398-A077-2F0065A90860}"/>
  <workbookProtection workbookAlgorithmName="SHA-512" workbookHashValue="KcLFPQooo2lrrQXA7HW9o4AHWU+WJ6qtmeoiq9xE2R5UbtuUvhv2ejslj4/dKT40WfsFv6wXTiu9znCqdJSX4g==" workbookSaltValue="Cjk7d0ph5ncIFjrkjggnW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<sst xmlns="http://schemas.openxmlformats.org/spreadsheetml/2006/main" count="231" uniqueCount="114">
  <si>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</si>
  <si>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</si>
  <si>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</si>
  <si>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</si>
  <si>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</si>
  <si>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</si>
  <si>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</si>
  <si>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</si>
  <si>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</si>
  <si>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</si>
  <si>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</si>
  <si>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</si>
  <si>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</si>
  <si>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</si>
  <si>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</si>
  <si>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</si>
  <si>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</si>
  <si>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</si>
  <si>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</si>
  <si>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</si>
  <si>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</si>
  <si>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</si>
  <si>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</si>
  <si>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</si>
  <si>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</si>
  <si>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</si>
  <si>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</si>
  <si>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t>〇</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については、下水道使用料の減少や維持管理費用の増加により減少しているものの、いずれも100％を上回っており、</t>
    </r>
    <r>
      <rPr>
        <b/>
        <sz val="11"/>
        <color theme="1"/>
        <rFont val="ＭＳ ゴシック"/>
        <family val="3"/>
        <charset val="128"/>
      </rPr>
      <t>②累積欠損金</t>
    </r>
    <r>
      <rPr>
        <sz val="11"/>
        <color theme="1"/>
        <rFont val="ＭＳ ゴシック"/>
        <family val="3"/>
        <charset val="128"/>
      </rPr>
      <t xml:space="preserve">が計上されていないため、経営の健全性は維持しています。
</t>
    </r>
    <r>
      <rPr>
        <b/>
        <sz val="11"/>
        <color theme="1"/>
        <rFont val="ＭＳ ゴシック"/>
        <family val="3"/>
        <charset val="128"/>
      </rPr>
      <t>⑥汚水処理原価</t>
    </r>
    <r>
      <rPr>
        <sz val="11"/>
        <color theme="1"/>
        <rFont val="ＭＳ ゴシック"/>
        <family val="3"/>
        <charset val="128"/>
      </rPr>
      <t>については、維持管理費用の増加により上昇傾向にあります。
〇</t>
    </r>
    <r>
      <rPr>
        <b/>
        <sz val="11"/>
        <color theme="1"/>
        <rFont val="ＭＳ ゴシック"/>
        <family val="3"/>
        <charset val="128"/>
      </rPr>
      <t>③流動比率</t>
    </r>
    <r>
      <rPr>
        <sz val="11"/>
        <color theme="1"/>
        <rFont val="ＭＳ ゴシック"/>
        <family val="3"/>
        <charset val="128"/>
      </rPr>
      <t>については、平成26年度に会計制度の見直しに伴い、翌年度に償還する企業債が流動負債に計上されることになって以降、100%を下回っています。類似団体に比べて低い水準となっていますが、下水道使用料収入等により支払能力は確保されています。
〇急速な整備のために多額の企業債借入れを行った時期があり、現在も</t>
    </r>
    <r>
      <rPr>
        <b/>
        <sz val="11"/>
        <color theme="1"/>
        <rFont val="ＭＳ ゴシック"/>
        <family val="3"/>
        <charset val="128"/>
      </rPr>
      <t>④企業債残高対事業規模比率</t>
    </r>
    <r>
      <rPr>
        <sz val="11"/>
        <color theme="1"/>
        <rFont val="ＭＳ ゴシック"/>
        <family val="3"/>
        <charset val="128"/>
      </rPr>
      <t>が高い水準にありますが、企業債の償還による残高の減少で年々改善しています。
〇</t>
    </r>
    <r>
      <rPr>
        <b/>
        <sz val="11"/>
        <color theme="1"/>
        <rFont val="ＭＳ ゴシック"/>
        <family val="3"/>
        <charset val="128"/>
      </rPr>
      <t>⑦施設利用率</t>
    </r>
    <r>
      <rPr>
        <sz val="11"/>
        <color theme="1"/>
        <rFont val="ＭＳ ゴシック"/>
        <family val="3"/>
        <charset val="128"/>
      </rPr>
      <t>については、類似団体と比べ低い水準にありますが、既存施設を活用した水質向上に取り組むなど、施設を有効に活用しています。
〇</t>
    </r>
    <r>
      <rPr>
        <b/>
        <sz val="11"/>
        <color theme="1"/>
        <rFont val="ＭＳ ゴシック"/>
        <family val="3"/>
        <charset val="128"/>
      </rPr>
      <t>⑧水洗化率</t>
    </r>
    <r>
      <rPr>
        <sz val="11"/>
        <color theme="1"/>
        <rFont val="ＭＳ ゴシック"/>
        <family val="3"/>
        <charset val="128"/>
      </rPr>
      <t>は99％以上（左グラフにおいて令和元年度の水洗化率が98.17％とあるのは、正しくは99.03％）と高い水準になっています。</t>
    </r>
    <phoneticPr fontId="4"/>
  </si>
  <si>
    <t>2. 老朽化の状況について</t>
    <phoneticPr fontId="4"/>
  </si>
  <si>
    <r>
      <t>〇法定耐用年数に達している施設があるため、</t>
    </r>
    <r>
      <rPr>
        <b/>
        <sz val="11"/>
        <color theme="1"/>
        <rFont val="ＭＳ ゴシック"/>
        <family val="3"/>
        <charset val="128"/>
      </rPr>
      <t>①有形固定資産減価償却率</t>
    </r>
    <r>
      <rPr>
        <sz val="11"/>
        <color theme="1"/>
        <rFont val="ＭＳ ゴシック"/>
        <family val="3"/>
        <charset val="128"/>
      </rPr>
      <t>は、年々上昇傾向にあり、資産の老朽化が進行しています。ほぼ類似団体平均値並みです。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〇</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phoneticPr fontId="4"/>
  </si>
  <si>
    <t>2. 老朽化の状況</t>
    <phoneticPr fontId="4"/>
  </si>
  <si>
    <t>全体総括</t>
    <rPh sb="0" eb="2">
      <t>ゼンタイ</t>
    </rPh>
    <rPh sb="2" eb="4">
      <t>ソウカツ</t>
    </rPh>
    <phoneticPr fontId="4"/>
  </si>
  <si>
    <t>〇近年の燃料価格の高騰等により、維持管理費が増大しており、経常収支比率や経費回収率が減少していることから、今後も影響について注視していく必要があります。
〇企業債残高が高い水準にありますが、企業債残高の縮減に向けた取組を継続することで、持続可能な経営基盤を確保できると考えています。
〇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</si>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</sst>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0.38</c:v>
                </c:pt>
                <c:pt idx="1">
                  <c:v>0.24</c:v>
                </c:pt>
                <c:pt idx="2">
                  <c:v>0.2</c:v>
                </c:pt>
                <c:pt idx="3">
                  <c:v>0.19</c:v>
                </c:pt>
                <c:pt idx="4">
                  <c:v>0.2</c:v>
                </c:pt>
              </c:numCache>
            </c:numRef>
          </c:val>
          <c:extLst>
            <c:ext xmlns:c16="http://schemas.microsoft.com/office/drawing/2014/chart" uri="{C3380CC4-5D6E-409C-BE32-E72D297353CC}">
              <c16:uniqueId val="{00000000-100B-4BBA-9CC4-E13C36CED5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100B-4BBA-9CC4-E13C36CED5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49.84</c:v>
                </c:pt>
                <c:pt idx="1">
                  <c:v>51.29</c:v>
                </c:pt>
                <c:pt idx="2">
                  <c:v>50.41</c:v>
                </c:pt>
                <c:pt idx="3">
                  <c:v>49.24</c:v>
                </c:pt>
                <c:pt idx="4">
                  <c:v>46.51</c:v>
                </c:pt>
              </c:numCache>
            </c:numRef>
          </c:val>
          <c:extLst>
            <c:ext xmlns:c16="http://schemas.microsoft.com/office/drawing/2014/chart" uri="{C3380CC4-5D6E-409C-BE32-E72D297353CC}">
              <c16:uniqueId val="{00000000-8EEE-4F08-B9C9-85A7D60649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8EEE-4F08-B9C9-85A7D60649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98.17</c:v>
                </c:pt>
                <c:pt idx="1">
                  <c:v>99.03</c:v>
                </c:pt>
                <c:pt idx="2">
                  <c:v>99.03</c:v>
                </c:pt>
                <c:pt idx="3">
                  <c:v>99.03</c:v>
                </c:pt>
                <c:pt idx="4">
                  <c:v>99.03</c:v>
                </c:pt>
              </c:numCache>
            </c:numRef>
          </c:val>
          <c:extLst>
            <c:ext xmlns:c16="http://schemas.microsoft.com/office/drawing/2014/chart" uri="{C3380CC4-5D6E-409C-BE32-E72D297353CC}">
              <c16:uniqueId val="{00000000-8089-41D3-A49E-AEA4283F0B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8089-41D3-A49E-AEA4283F0B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112.13</c:v>
                </c:pt>
                <c:pt idx="1">
                  <c:v>110.56</c:v>
                </c:pt>
                <c:pt idx="2">
                  <c:v>106.96</c:v>
                </c:pt>
                <c:pt idx="3">
                  <c:v>103.75</c:v>
                </c:pt>
                <c:pt idx="4">
                  <c:v>105.02</c:v>
                </c:pt>
              </c:numCache>
            </c:numRef>
          </c:val>
          <c:extLst>
            <c:ext xmlns:c16="http://schemas.microsoft.com/office/drawing/2014/chart" uri="{C3380CC4-5D6E-409C-BE32-E72D297353CC}">
              <c16:uniqueId val="{00000000-EEEC-469B-AE84-C34B26396D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EEEC-469B-AE84-C34B26396D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48.82</c:v>
                </c:pt>
                <c:pt idx="1">
                  <c:v>50.25</c:v>
                </c:pt>
                <c:pt idx="2">
                  <c:v>51.79</c:v>
                </c:pt>
                <c:pt idx="3">
                  <c:v>53.19</c:v>
                </c:pt>
                <c:pt idx="4">
                  <c:v>54.13</c:v>
                </c:pt>
              </c:numCache>
            </c:numRef>
          </c:val>
          <c:extLst>
            <c:ext xmlns:c16="http://schemas.microsoft.com/office/drawing/2014/chart" uri="{C3380CC4-5D6E-409C-BE32-E72D297353CC}">
              <c16:uniqueId val="{00000000-14BF-4DCB-AF26-ED59EE125C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14BF-4DCB-AF26-ED59EE125C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7.16</c:v>
                </c:pt>
                <c:pt idx="1">
                  <c:v>7.98</c:v>
                </c:pt>
                <c:pt idx="2">
                  <c:v>8.81</c:v>
                </c:pt>
                <c:pt idx="3">
                  <c:v>9.99</c:v>
                </c:pt>
                <c:pt idx="4">
                  <c:v>10.68</c:v>
                </c:pt>
              </c:numCache>
            </c:numRef>
          </c:val>
          <c:extLst>
            <c:ext xmlns:c16="http://schemas.microsoft.com/office/drawing/2014/chart" uri="{C3380CC4-5D6E-409C-BE32-E72D297353CC}">
              <c16:uniqueId val="{00000000-E41E-4E9D-A75E-6787F5D9F2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E41E-4E9D-A75E-6787F5D9F2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BE-4B54-B9A6-43EC91391C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BE-4B54-B9A6-43EC91391C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56.9</c:v>
                </c:pt>
                <c:pt idx="1">
                  <c:v>63.57</c:v>
                </c:pt>
                <c:pt idx="2">
                  <c:v>58.21</c:v>
                </c:pt>
                <c:pt idx="3">
                  <c:v>56.82</c:v>
                </c:pt>
                <c:pt idx="4">
                  <c:v>51.21</c:v>
                </c:pt>
              </c:numCache>
            </c:numRef>
          </c:val>
          <c:extLst>
            <c:ext xmlns:c16="http://schemas.microsoft.com/office/drawing/2014/chart" uri="{C3380CC4-5D6E-409C-BE32-E72D297353CC}">
              <c16:uniqueId val="{00000000-AC69-4B7C-9706-9C261F62D2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AC69-4B7C-9706-9C261F62D2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755.48</c:v>
                </c:pt>
                <c:pt idx="1">
                  <c:v>734.8</c:v>
                </c:pt>
                <c:pt idx="2">
                  <c:v>711.41</c:v>
                </c:pt>
                <c:pt idx="3">
                  <c:v>697.1</c:v>
                </c:pt>
                <c:pt idx="4">
                  <c:v>673.58</c:v>
                </c:pt>
              </c:numCache>
            </c:numRef>
          </c:val>
          <c:extLst>
            <c:ext xmlns:c16="http://schemas.microsoft.com/office/drawing/2014/chart" uri="{C3380CC4-5D6E-409C-BE32-E72D297353CC}">
              <c16:uniqueId val="{00000000-941F-4C85-B3E2-B6D6C3C905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941F-4C85-B3E2-B6D6C3C905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122.47</c:v>
                </c:pt>
                <c:pt idx="1">
                  <c:v>120.41</c:v>
                </c:pt>
                <c:pt idx="2">
                  <c:v>112.14</c:v>
                </c:pt>
                <c:pt idx="3">
                  <c:v>105.43</c:v>
                </c:pt>
                <c:pt idx="4">
                  <c:v>108.03</c:v>
                </c:pt>
              </c:numCache>
            </c:numRef>
          </c:val>
          <c:extLst>
            <c:ext xmlns:c16="http://schemas.microsoft.com/office/drawing/2014/chart" uri="{C3380CC4-5D6E-409C-BE32-E72D297353CC}">
              <c16:uniqueId val="{00000000-93F3-4E3D-9A86-0305A8211E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93F3-4E3D-9A86-0305A8211E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121.25</c:v>
                </c:pt>
                <c:pt idx="1">
                  <c:v>118.21</c:v>
                </c:pt>
                <c:pt idx="2">
                  <c:v>126.6</c:v>
                </c:pt>
                <c:pt idx="3">
                  <c:v>135.63</c:v>
                </c:pt>
                <c:pt idx="4">
                  <c:v>134.09</c:v>
                </c:pt>
              </c:numCache>
            </c:numRef>
          </c:val>
          <c:extLst>
            <c:ext xmlns:c16="http://schemas.microsoft.com/office/drawing/2014/chart" uri="{C3380CC4-5D6E-409C-BE32-E72D297353CC}">
              <c16:uniqueId val="{00000000-F338-4853-B8BE-DC8C9F2E39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F338-4853-B8BE-DC8C9F2E39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W10" sqref="W10:AC10"/>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川崎市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自治体職員</v>
      </c>
      <c r="AE8" s="40"/>
      <c r="AF8" s="40"/>
      <c r="AG8" s="40"/>
      <c r="AH8" s="40"/>
      <c r="AI8" s="40"/>
      <c r="AJ8" s="40"/>
      <c r="AK8" s="3"/>
      <c r="AL8" s="41">
        <f>データ!S6</f>
        <v>1529136</v>
      </c>
      <c r="AM8" s="41"/>
      <c r="AN8" s="41"/>
      <c r="AO8" s="41"/>
      <c r="AP8" s="41"/>
      <c r="AQ8" s="41"/>
      <c r="AR8" s="41"/>
      <c r="AS8" s="41"/>
      <c r="AT8" s="34">
        <f>データ!T6</f>
        <v>142.96</v>
      </c>
      <c r="AU8" s="34"/>
      <c r="AV8" s="34"/>
      <c r="AW8" s="34"/>
      <c r="AX8" s="34"/>
      <c r="AY8" s="34"/>
      <c r="AZ8" s="34"/>
      <c r="BA8" s="34"/>
      <c r="BB8" s="34">
        <f>データ!U6</f>
        <v>10696.25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55.47</v>
      </c>
      <c r="J10" s="34"/>
      <c r="K10" s="34"/>
      <c r="L10" s="34"/>
      <c r="M10" s="34"/>
      <c r="N10" s="34"/>
      <c r="O10" s="34"/>
      <c r="P10" s="34">
        <f>データ!P6</f>
        <v>99.57</v>
      </c>
      <c r="Q10" s="34"/>
      <c r="R10" s="34"/>
      <c r="S10" s="34"/>
      <c r="T10" s="34"/>
      <c r="U10" s="34"/>
      <c r="V10" s="34"/>
      <c r="W10" s="34">
        <f>データ!Q6</f>
        <v>85.94</v>
      </c>
      <c r="X10" s="34"/>
      <c r="Y10" s="34"/>
      <c r="Z10" s="34"/>
      <c r="AA10" s="34"/>
      <c r="AB10" s="34"/>
      <c r="AC10" s="34"/>
      <c r="AD10" s="41">
        <f>データ!R6</f>
        <v>2156</v>
      </c>
      <c r="AE10" s="41"/>
      <c r="AF10" s="41"/>
      <c r="AG10" s="41"/>
      <c r="AH10" s="41"/>
      <c r="AI10" s="41"/>
      <c r="AJ10" s="41"/>
      <c r="AK10" s="2"/>
      <c r="AL10" s="41">
        <f>データ!V6</f>
        <v>1541588</v>
      </c>
      <c r="AM10" s="41"/>
      <c r="AN10" s="41"/>
      <c r="AO10" s="41"/>
      <c r="AP10" s="41"/>
      <c r="AQ10" s="41"/>
      <c r="AR10" s="41"/>
      <c r="AS10" s="41"/>
      <c r="AT10" s="34">
        <f>データ!W6</f>
        <v>107.23</v>
      </c>
      <c r="AU10" s="34"/>
      <c r="AV10" s="34"/>
      <c r="AW10" s="34"/>
      <c r="AX10" s="34"/>
      <c r="AY10" s="34"/>
      <c r="AZ10" s="34"/>
      <c r="BA10" s="34"/>
      <c r="BB10" s="34">
        <f>データ!X6</f>
        <v>14376.46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qCgp4wkrLnkOGUf74L5MwCB+6bWW8Y+Oyn/wOrXnU8S1KbKwHz9qde0+8VqY/Sb65fdum+K+7zeiJV1ylV3NQ==" saltValue="ogidoF9Dh4IxhIbSwsUm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141305</v>
      </c>
      <c r="D6" s="19">
        <f t="shared" si="3"/>
        <v>46</v>
      </c>
      <c r="E6" s="19">
        <f t="shared" si="3"/>
        <v>17</v>
      </c>
      <c r="F6" s="19">
        <f t="shared" si="3"/>
        <v>1</v>
      </c>
      <c r="G6" s="19">
        <f t="shared" si="3"/>
        <v>0</v>
      </c>
      <c r="H6" s="19" t="str">
        <f t="shared" si="3"/>
        <v>神奈川県　川崎市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55.47</v>
      </c>
      <c r="P6" s="20">
        <f t="shared" si="3"/>
        <v>99.57</v>
      </c>
      <c r="Q6" s="20">
        <f t="shared" si="3"/>
        <v>85.94</v>
      </c>
      <c r="R6" s="20">
        <f t="shared" si="3"/>
        <v>2156</v>
      </c>
      <c r="S6" s="20">
        <f t="shared" si="3"/>
        <v>1529136</v>
      </c>
      <c r="T6" s="20">
        <f t="shared" si="3"/>
        <v>142.96</v>
      </c>
      <c r="U6" s="20">
        <f t="shared" si="3"/>
        <v>10696.25</v>
      </c>
      <c r="V6" s="20">
        <f t="shared" si="3"/>
        <v>1541588</v>
      </c>
      <c r="W6" s="20">
        <f t="shared" si="3"/>
        <v>107.23</v>
      </c>
      <c r="X6" s="20">
        <f t="shared" si="3"/>
        <v>14376.46</v>
      </c>
      <c r="Y6" s="21">
        <f>IF(Y7="",NA(),Y7)</f>
        <v>112.13</v>
      </c>
      <c r="Z6" s="21">
        <f t="shared" ref="Z6:AH6" si="4">IF(Z7="",NA(),Z7)</f>
        <v>110.56</v>
      </c>
      <c r="AA6" s="21">
        <f t="shared" si="4"/>
        <v>106.96</v>
      </c>
      <c r="AB6" s="21">
        <f t="shared" si="4"/>
        <v>103.75</v>
      </c>
      <c r="AC6" s="21">
        <f t="shared" si="4"/>
        <v>105.02</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56.9</v>
      </c>
      <c r="AV6" s="21">
        <f t="shared" ref="AV6:BD6" si="6">IF(AV7="",NA(),AV7)</f>
        <v>63.57</v>
      </c>
      <c r="AW6" s="21">
        <f t="shared" si="6"/>
        <v>58.21</v>
      </c>
      <c r="AX6" s="21">
        <f t="shared" si="6"/>
        <v>56.82</v>
      </c>
      <c r="AY6" s="21">
        <f t="shared" si="6"/>
        <v>51.21</v>
      </c>
      <c r="AZ6" s="21">
        <f t="shared" si="6"/>
        <v>72.92</v>
      </c>
      <c r="BA6" s="21">
        <f t="shared" si="6"/>
        <v>71.39</v>
      </c>
      <c r="BB6" s="21">
        <f t="shared" si="6"/>
        <v>74.09</v>
      </c>
      <c r="BC6" s="21">
        <f t="shared" si="6"/>
        <v>71.900000000000006</v>
      </c>
      <c r="BD6" s="21">
        <f t="shared" si="6"/>
        <v>73.75</v>
      </c>
      <c r="BE6" s="20" t="str">
        <f>IF(BE7="","",IF(BE7="-","【-】","【"&amp;SUBSTITUTE(TEXT(BE7,"#,##0.00"),"-","△")&amp;"】"))</f>
        <v>【78.43】</v>
      </c>
      <c r="BF6" s="21">
        <f>IF(BF7="",NA(),BF7)</f>
        <v>755.48</v>
      </c>
      <c r="BG6" s="21">
        <f t="shared" ref="BG6:BO6" si="7">IF(BG7="",NA(),BG7)</f>
        <v>734.8</v>
      </c>
      <c r="BH6" s="21">
        <f t="shared" si="7"/>
        <v>711.41</v>
      </c>
      <c r="BI6" s="21">
        <f t="shared" si="7"/>
        <v>697.1</v>
      </c>
      <c r="BJ6" s="21">
        <f t="shared" si="7"/>
        <v>673.58</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122.47</v>
      </c>
      <c r="BR6" s="21">
        <f t="shared" ref="BR6:BZ6" si="8">IF(BR7="",NA(),BR7)</f>
        <v>120.41</v>
      </c>
      <c r="BS6" s="21">
        <f t="shared" si="8"/>
        <v>112.14</v>
      </c>
      <c r="BT6" s="21">
        <f t="shared" si="8"/>
        <v>105.43</v>
      </c>
      <c r="BU6" s="21">
        <f t="shared" si="8"/>
        <v>108.03</v>
      </c>
      <c r="BV6" s="21">
        <f t="shared" si="8"/>
        <v>110.92</v>
      </c>
      <c r="BW6" s="21">
        <f t="shared" si="8"/>
        <v>105.67</v>
      </c>
      <c r="BX6" s="21">
        <f t="shared" si="8"/>
        <v>105.37</v>
      </c>
      <c r="BY6" s="21">
        <f t="shared" si="8"/>
        <v>99.93</v>
      </c>
      <c r="BZ6" s="21">
        <f t="shared" si="8"/>
        <v>100.14</v>
      </c>
      <c r="CA6" s="20" t="str">
        <f>IF(CA7="","",IF(CA7="-","【-】","【"&amp;SUBSTITUTE(TEXT(CA7,"#,##0.00"),"-","△")&amp;"】"))</f>
        <v>【97.81】</v>
      </c>
      <c r="CB6" s="21">
        <f>IF(CB7="",NA(),CB7)</f>
        <v>121.25</v>
      </c>
      <c r="CC6" s="21">
        <f t="shared" ref="CC6:CK6" si="9">IF(CC7="",NA(),CC7)</f>
        <v>118.21</v>
      </c>
      <c r="CD6" s="21">
        <f t="shared" si="9"/>
        <v>126.6</v>
      </c>
      <c r="CE6" s="21">
        <f t="shared" si="9"/>
        <v>135.63</v>
      </c>
      <c r="CF6" s="21">
        <f t="shared" si="9"/>
        <v>134.09</v>
      </c>
      <c r="CG6" s="21">
        <f t="shared" si="9"/>
        <v>119.33</v>
      </c>
      <c r="CH6" s="21">
        <f t="shared" si="9"/>
        <v>118.72</v>
      </c>
      <c r="CI6" s="21">
        <f t="shared" si="9"/>
        <v>120.5</v>
      </c>
      <c r="CJ6" s="21">
        <f t="shared" si="9"/>
        <v>127.3</v>
      </c>
      <c r="CK6" s="21">
        <f t="shared" si="9"/>
        <v>126.99</v>
      </c>
      <c r="CL6" s="20" t="str">
        <f>IF(CL7="","",IF(CL7="-","【-】","【"&amp;SUBSTITUTE(TEXT(CL7,"#,##0.00"),"-","△")&amp;"】"))</f>
        <v>【138.75】</v>
      </c>
      <c r="CM6" s="21">
        <f>IF(CM7="",NA(),CM7)</f>
        <v>49.84</v>
      </c>
      <c r="CN6" s="21">
        <f t="shared" ref="CN6:CV6" si="10">IF(CN7="",NA(),CN7)</f>
        <v>51.29</v>
      </c>
      <c r="CO6" s="21">
        <f t="shared" si="10"/>
        <v>50.41</v>
      </c>
      <c r="CP6" s="21">
        <f t="shared" si="10"/>
        <v>49.24</v>
      </c>
      <c r="CQ6" s="21">
        <f t="shared" si="10"/>
        <v>46.51</v>
      </c>
      <c r="CR6" s="21">
        <f t="shared" si="10"/>
        <v>58.09</v>
      </c>
      <c r="CS6" s="21">
        <f t="shared" si="10"/>
        <v>58.16</v>
      </c>
      <c r="CT6" s="21">
        <f t="shared" si="10"/>
        <v>58.91</v>
      </c>
      <c r="CU6" s="21">
        <f t="shared" si="10"/>
        <v>58.31</v>
      </c>
      <c r="CV6" s="21">
        <f t="shared" si="10"/>
        <v>57.8</v>
      </c>
      <c r="CW6" s="20" t="str">
        <f>IF(CW7="","",IF(CW7="-","【-】","【"&amp;SUBSTITUTE(TEXT(CW7,"#,##0.00"),"-","△")&amp;"】"))</f>
        <v>【58.94】</v>
      </c>
      <c r="CX6" s="21">
        <f>IF(CX7="",NA(),CX7)</f>
        <v>98.17</v>
      </c>
      <c r="CY6" s="21">
        <f t="shared" ref="CY6:DG6" si="11">IF(CY7="",NA(),CY7)</f>
        <v>99.03</v>
      </c>
      <c r="CZ6" s="21">
        <f t="shared" si="11"/>
        <v>99.03</v>
      </c>
      <c r="DA6" s="21">
        <f t="shared" si="11"/>
        <v>99.03</v>
      </c>
      <c r="DB6" s="21">
        <f t="shared" si="11"/>
        <v>99.03</v>
      </c>
      <c r="DC6" s="21">
        <f t="shared" si="11"/>
        <v>99.01</v>
      </c>
      <c r="DD6" s="21">
        <f t="shared" si="11"/>
        <v>99.1</v>
      </c>
      <c r="DE6" s="21">
        <f t="shared" si="11"/>
        <v>99.16</v>
      </c>
      <c r="DF6" s="21">
        <f t="shared" si="11"/>
        <v>99.21</v>
      </c>
      <c r="DG6" s="21">
        <f t="shared" si="11"/>
        <v>99.25</v>
      </c>
      <c r="DH6" s="20" t="str">
        <f>IF(DH7="","",IF(DH7="-","【-】","【"&amp;SUBSTITUTE(TEXT(DH7,"#,##0.00"),"-","△")&amp;"】"))</f>
        <v>【95.91】</v>
      </c>
      <c r="DI6" s="21">
        <f>IF(DI7="",NA(),DI7)</f>
        <v>48.82</v>
      </c>
      <c r="DJ6" s="21">
        <f t="shared" ref="DJ6:DR6" si="12">IF(DJ7="",NA(),DJ7)</f>
        <v>50.25</v>
      </c>
      <c r="DK6" s="21">
        <f t="shared" si="12"/>
        <v>51.79</v>
      </c>
      <c r="DL6" s="21">
        <f t="shared" si="12"/>
        <v>53.19</v>
      </c>
      <c r="DM6" s="21">
        <f t="shared" si="12"/>
        <v>54.13</v>
      </c>
      <c r="DN6" s="21">
        <f t="shared" si="12"/>
        <v>48.25</v>
      </c>
      <c r="DO6" s="21">
        <f t="shared" si="12"/>
        <v>49.35</v>
      </c>
      <c r="DP6" s="21">
        <f t="shared" si="12"/>
        <v>50.38</v>
      </c>
      <c r="DQ6" s="21">
        <f t="shared" si="12"/>
        <v>51.54</v>
      </c>
      <c r="DR6" s="21">
        <f t="shared" si="12"/>
        <v>52.5</v>
      </c>
      <c r="DS6" s="20" t="str">
        <f>IF(DS7="","",IF(DS7="-","【-】","【"&amp;SUBSTITUTE(TEXT(DS7,"#,##0.00"),"-","△")&amp;"】"))</f>
        <v>【41.09】</v>
      </c>
      <c r="DT6" s="21">
        <f>IF(DT7="",NA(),DT7)</f>
        <v>7.16</v>
      </c>
      <c r="DU6" s="21">
        <f t="shared" ref="DU6:EC6" si="13">IF(DU7="",NA(),DU7)</f>
        <v>7.98</v>
      </c>
      <c r="DV6" s="21">
        <f t="shared" si="13"/>
        <v>8.81</v>
      </c>
      <c r="DW6" s="21">
        <f t="shared" si="13"/>
        <v>9.99</v>
      </c>
      <c r="DX6" s="21">
        <f t="shared" si="13"/>
        <v>10.68</v>
      </c>
      <c r="DY6" s="21">
        <f t="shared" si="13"/>
        <v>10.76</v>
      </c>
      <c r="DZ6" s="21">
        <f t="shared" si="13"/>
        <v>12.06</v>
      </c>
      <c r="EA6" s="21">
        <f t="shared" si="13"/>
        <v>13.41</v>
      </c>
      <c r="EB6" s="21">
        <f t="shared" si="13"/>
        <v>15.06</v>
      </c>
      <c r="EC6" s="21">
        <f t="shared" si="13"/>
        <v>16.87</v>
      </c>
      <c r="ED6" s="20" t="str">
        <f>IF(ED7="","",IF(ED7="-","【-】","【"&amp;SUBSTITUTE(TEXT(ED7,"#,##0.00"),"-","△")&amp;"】"))</f>
        <v>【8.68】</v>
      </c>
      <c r="EE6" s="21">
        <f>IF(EE7="",NA(),EE7)</f>
        <v>0.38</v>
      </c>
      <c r="EF6" s="21">
        <f t="shared" ref="EF6:EN6" si="14">IF(EF7="",NA(),EF7)</f>
        <v>0.24</v>
      </c>
      <c r="EG6" s="21">
        <f t="shared" si="14"/>
        <v>0.2</v>
      </c>
      <c r="EH6" s="21">
        <f t="shared" si="14"/>
        <v>0.19</v>
      </c>
      <c r="EI6" s="21">
        <f t="shared" si="14"/>
        <v>0.2</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141305</v>
      </c>
      <c r="D7" s="23">
        <v>46</v>
      </c>
      <c r="E7" s="23">
        <v>17</v>
      </c>
      <c r="F7" s="23">
        <v>1</v>
      </c>
      <c r="G7" s="23">
        <v>0</v>
      </c>
      <c r="H7" s="23" t="s">
        <v>98</v>
      </c>
      <c r="I7" s="23" t="s">
        <v>99</v>
      </c>
      <c r="J7" s="23" t="s">
        <v>100</v>
      </c>
      <c r="K7" s="23" t="s">
        <v>101</v>
      </c>
      <c r="L7" s="23" t="s">
        <v>102</v>
      </c>
      <c r="M7" s="23" t="s">
        <v>103</v>
      </c>
      <c r="N7" s="24" t="s">
        <v>104</v>
      </c>
      <c r="O7" s="24">
        <v>55.47</v>
      </c>
      <c r="P7" s="24">
        <v>99.57</v>
      </c>
      <c r="Q7" s="24">
        <v>85.94</v>
      </c>
      <c r="R7" s="24">
        <v>2156</v>
      </c>
      <c r="S7" s="24">
        <v>1529136</v>
      </c>
      <c r="T7" s="24">
        <v>142.96</v>
      </c>
      <c r="U7" s="24">
        <v>10696.25</v>
      </c>
      <c r="V7" s="24">
        <v>1541588</v>
      </c>
      <c r="W7" s="24">
        <v>107.23</v>
      </c>
      <c r="X7" s="24">
        <v>14376.46</v>
      </c>
      <c r="Y7" s="24">
        <v>112.13</v>
      </c>
      <c r="Z7" s="24">
        <v>110.56</v>
      </c>
      <c r="AA7" s="24">
        <v>106.96</v>
      </c>
      <c r="AB7" s="24">
        <v>103.75</v>
      </c>
      <c r="AC7" s="24">
        <v>105.02</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56.9</v>
      </c>
      <c r="AV7" s="24">
        <v>63.57</v>
      </c>
      <c r="AW7" s="24">
        <v>58.21</v>
      </c>
      <c r="AX7" s="24">
        <v>56.82</v>
      </c>
      <c r="AY7" s="24">
        <v>51.21</v>
      </c>
      <c r="AZ7" s="24">
        <v>72.92</v>
      </c>
      <c r="BA7" s="24">
        <v>71.39</v>
      </c>
      <c r="BB7" s="24">
        <v>74.09</v>
      </c>
      <c r="BC7" s="24">
        <v>71.900000000000006</v>
      </c>
      <c r="BD7" s="24">
        <v>73.75</v>
      </c>
      <c r="BE7" s="24">
        <v>78.430000000000007</v>
      </c>
      <c r="BF7" s="24">
        <v>755.48</v>
      </c>
      <c r="BG7" s="24">
        <v>734.8</v>
      </c>
      <c r="BH7" s="24">
        <v>711.41</v>
      </c>
      <c r="BI7" s="24">
        <v>697.1</v>
      </c>
      <c r="BJ7" s="24">
        <v>673.58</v>
      </c>
      <c r="BK7" s="24">
        <v>531.38</v>
      </c>
      <c r="BL7" s="24">
        <v>551.04</v>
      </c>
      <c r="BM7" s="24">
        <v>523.58000000000004</v>
      </c>
      <c r="BN7" s="24">
        <v>508.99</v>
      </c>
      <c r="BO7" s="24">
        <v>497.17</v>
      </c>
      <c r="BP7" s="24">
        <v>630.82000000000005</v>
      </c>
      <c r="BQ7" s="24">
        <v>122.47</v>
      </c>
      <c r="BR7" s="24">
        <v>120.41</v>
      </c>
      <c r="BS7" s="24">
        <v>112.14</v>
      </c>
      <c r="BT7" s="24">
        <v>105.43</v>
      </c>
      <c r="BU7" s="24">
        <v>108.03</v>
      </c>
      <c r="BV7" s="24">
        <v>110.92</v>
      </c>
      <c r="BW7" s="24">
        <v>105.67</v>
      </c>
      <c r="BX7" s="24">
        <v>105.37</v>
      </c>
      <c r="BY7" s="24">
        <v>99.93</v>
      </c>
      <c r="BZ7" s="24">
        <v>100.14</v>
      </c>
      <c r="CA7" s="24">
        <v>97.81</v>
      </c>
      <c r="CB7" s="24">
        <v>121.25</v>
      </c>
      <c r="CC7" s="24">
        <v>118.21</v>
      </c>
      <c r="CD7" s="24">
        <v>126.6</v>
      </c>
      <c r="CE7" s="24">
        <v>135.63</v>
      </c>
      <c r="CF7" s="24">
        <v>134.09</v>
      </c>
      <c r="CG7" s="24">
        <v>119.33</v>
      </c>
      <c r="CH7" s="24">
        <v>118.72</v>
      </c>
      <c r="CI7" s="24">
        <v>120.5</v>
      </c>
      <c r="CJ7" s="24">
        <v>127.3</v>
      </c>
      <c r="CK7" s="24">
        <v>126.99</v>
      </c>
      <c r="CL7" s="24">
        <v>138.75</v>
      </c>
      <c r="CM7" s="24">
        <v>49.84</v>
      </c>
      <c r="CN7" s="24">
        <v>51.29</v>
      </c>
      <c r="CO7" s="24">
        <v>50.41</v>
      </c>
      <c r="CP7" s="24">
        <v>49.24</v>
      </c>
      <c r="CQ7" s="24">
        <v>46.51</v>
      </c>
      <c r="CR7" s="24">
        <v>58.09</v>
      </c>
      <c r="CS7" s="24">
        <v>58.16</v>
      </c>
      <c r="CT7" s="24">
        <v>58.91</v>
      </c>
      <c r="CU7" s="24">
        <v>58.31</v>
      </c>
      <c r="CV7" s="24">
        <v>57.8</v>
      </c>
      <c r="CW7" s="24">
        <v>58.94</v>
      </c>
      <c r="CX7" s="24">
        <v>98.17</v>
      </c>
      <c r="CY7" s="24">
        <v>99.03</v>
      </c>
      <c r="CZ7" s="24">
        <v>99.03</v>
      </c>
      <c r="DA7" s="24">
        <v>99.03</v>
      </c>
      <c r="DB7" s="24">
        <v>99.03</v>
      </c>
      <c r="DC7" s="24">
        <v>99.01</v>
      </c>
      <c r="DD7" s="24">
        <v>99.1</v>
      </c>
      <c r="DE7" s="24">
        <v>99.16</v>
      </c>
      <c r="DF7" s="24">
        <v>99.21</v>
      </c>
      <c r="DG7" s="24">
        <v>99.25</v>
      </c>
      <c r="DH7" s="24">
        <v>95.91</v>
      </c>
      <c r="DI7" s="24">
        <v>48.82</v>
      </c>
      <c r="DJ7" s="24">
        <v>50.25</v>
      </c>
      <c r="DK7" s="24">
        <v>51.79</v>
      </c>
      <c r="DL7" s="24">
        <v>53.19</v>
      </c>
      <c r="DM7" s="24">
        <v>54.13</v>
      </c>
      <c r="DN7" s="24">
        <v>48.25</v>
      </c>
      <c r="DO7" s="24">
        <v>49.35</v>
      </c>
      <c r="DP7" s="24">
        <v>50.38</v>
      </c>
      <c r="DQ7" s="24">
        <v>51.54</v>
      </c>
      <c r="DR7" s="24">
        <v>52.5</v>
      </c>
      <c r="DS7" s="24">
        <v>41.09</v>
      </c>
      <c r="DT7" s="24">
        <v>7.16</v>
      </c>
      <c r="DU7" s="24">
        <v>7.98</v>
      </c>
      <c r="DV7" s="24">
        <v>8.81</v>
      </c>
      <c r="DW7" s="24">
        <v>9.99</v>
      </c>
      <c r="DX7" s="24">
        <v>10.68</v>
      </c>
      <c r="DY7" s="24">
        <v>10.76</v>
      </c>
      <c r="DZ7" s="24">
        <v>12.06</v>
      </c>
      <c r="EA7" s="24">
        <v>13.41</v>
      </c>
      <c r="EB7" s="24">
        <v>15.06</v>
      </c>
      <c r="EC7" s="24">
        <v>16.87</v>
      </c>
      <c r="ED7" s="24">
        <v>8.68</v>
      </c>
      <c r="EE7" s="24">
        <v>0.38</v>
      </c>
      <c r="EF7" s="24">
        <v>0.24</v>
      </c>
      <c r="EG7" s="24">
        <v>0.2</v>
      </c>
      <c r="EH7" s="24">
        <v>0.19</v>
      </c>
      <c r="EI7" s="24">
        <v>0.2</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6C7534E5-CA72-4B6A-805F-85A1CB82C09F}"/>
</file>

<file path=customXml/itemProps2.xml><?xml version="1.0" encoding="utf-8"?>
<ds:datastoreItem xmlns:ds="http://schemas.openxmlformats.org/officeDocument/2006/customXml" ds:itemID="{621CC836-E43F-41E0-B324-E1D614B56F27}"/>
</file>

<file path=customXml/itemProps3.xml><?xml version="1.0" encoding="utf-8"?>
<ds:datastoreItem xmlns:ds="http://schemas.openxmlformats.org/officeDocument/2006/customXml" ds:itemID="{32F60086-DDF0-4432-BCB3-2D910B8FC6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2025-02-15T03:59:43Z</dcterms:created>
  <dcterms:modified xsi:type="dcterms:W3CDTF">2025-02-15T04:00:02Z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