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3720F2C2-3374-4296-9ADA-815F3D08D4B4}" xr6:coauthVersionLast="47" xr6:coauthVersionMax="47" xr10:uidLastSave="{1375B4C3-BFF7-4652-8DD3-4B7404A11BC5}"/>
  <workbookProtection workbookAlgorithmName="SHA-512" workbookHashValue="6qLGY9EgF3WafZX/oiMoXaMqSQnvcVPz3kEwYUXUUBL4AmeOePcVZwELVYc2TnftrcuaGHCEMCgv43I9BonPHg==" workbookSaltValue="YY2D4Up/kCr7MGyfkGOVVw=="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A31" i="4" l="1"/>
  <c r="DO6" i="5"/>
  <c r="DT7" i="5"/>
  <c r="DS7" i="5"/>
  <c r="DR7" i="5"/>
  <c r="KO32" i="4" s="1"/>
  <c r="DQ7" i="5"/>
  <c r="DP7" i="5"/>
  <c r="DO7" i="5"/>
  <c r="DN7" i="5"/>
  <c r="DM7" i="5"/>
  <c r="KO31" i="4" s="1"/>
  <c r="DL7" i="5"/>
  <c r="JV31" i="4" s="1"/>
  <c r="DK7" i="5"/>
  <c r="DI7" i="5"/>
  <c r="DH7" i="5"/>
  <c r="DG7" i="5"/>
  <c r="DF7" i="5"/>
  <c r="DE7" i="5"/>
  <c r="DD7" i="5"/>
  <c r="DC7" i="5"/>
  <c r="DB7" i="5"/>
  <c r="LE77" i="4" s="1"/>
  <c r="DA7" i="5"/>
  <c r="KP77" i="4" s="1"/>
  <c r="CZ7" i="5"/>
  <c r="CN7" i="5"/>
  <c r="CV76" i="4" s="1"/>
  <c r="CM7" i="5"/>
  <c r="BZ7" i="5"/>
  <c r="MA53" i="4" s="1"/>
  <c r="BY7" i="5"/>
  <c r="BX7" i="5"/>
  <c r="BW7" i="5"/>
  <c r="BV7" i="5"/>
  <c r="JC53" i="4" s="1"/>
  <c r="BU7" i="5"/>
  <c r="BT7" i="5"/>
  <c r="BS7" i="5"/>
  <c r="KO52" i="4" s="1"/>
  <c r="BR7" i="5"/>
  <c r="BQ7" i="5"/>
  <c r="JC52" i="4" s="1"/>
  <c r="BO7" i="5"/>
  <c r="HJ53" i="4" s="1"/>
  <c r="BN7" i="5"/>
  <c r="BM7" i="5"/>
  <c r="FX53" i="4" s="1"/>
  <c r="BL7" i="5"/>
  <c r="BK7" i="5"/>
  <c r="BJ7" i="5"/>
  <c r="BI7" i="5"/>
  <c r="BH7" i="5"/>
  <c r="BG7" i="5"/>
  <c r="BF7" i="5"/>
  <c r="BD7" i="5"/>
  <c r="BC7" i="5"/>
  <c r="BZ53" i="4" s="1"/>
  <c r="BB7" i="5"/>
  <c r="BG53" i="4" s="1"/>
  <c r="BA7" i="5"/>
  <c r="AZ7" i="5"/>
  <c r="AY7" i="5"/>
  <c r="AX7" i="5"/>
  <c r="AW7" i="5"/>
  <c r="AV7" i="5"/>
  <c r="AN52" i="4" s="1"/>
  <c r="AU7" i="5"/>
  <c r="AS7" i="5"/>
  <c r="AR7" i="5"/>
  <c r="AQ7" i="5"/>
  <c r="FX32" i="4" s="1"/>
  <c r="AP7" i="5"/>
  <c r="AO7" i="5"/>
  <c r="EL32" i="4" s="1"/>
  <c r="AN7" i="5"/>
  <c r="AM7" i="5"/>
  <c r="AL7" i="5"/>
  <c r="AK7" i="5"/>
  <c r="AJ7" i="5"/>
  <c r="AH7" i="5"/>
  <c r="CS32" i="4" s="1"/>
  <c r="AG7" i="5"/>
  <c r="AF7" i="5"/>
  <c r="AE7" i="5"/>
  <c r="AN32" i="4" s="1"/>
  <c r="AD7" i="5"/>
  <c r="U32" i="4" s="1"/>
  <c r="AC7" i="5"/>
  <c r="AB7" i="5"/>
  <c r="BZ31" i="4" s="1"/>
  <c r="AA7" i="5"/>
  <c r="Z7" i="5"/>
  <c r="Y7" i="5"/>
  <c r="X7" i="5"/>
  <c r="W7" i="5"/>
  <c r="V7" i="5"/>
  <c r="HX10" i="4" s="1"/>
  <c r="U7" i="5"/>
  <c r="T7" i="5"/>
  <c r="S7" i="5"/>
  <c r="HX8" i="4" s="1"/>
  <c r="R7" i="5"/>
  <c r="Q7" i="5"/>
  <c r="P7" i="5"/>
  <c r="O7" i="5"/>
  <c r="N7" i="5"/>
  <c r="FJ8" i="4" s="1"/>
  <c r="M7" i="5"/>
  <c r="L7" i="5"/>
  <c r="K7" i="5"/>
  <c r="J7" i="5"/>
  <c r="B8" i="4" s="1"/>
  <c r="I7" i="5"/>
  <c r="H7" i="5"/>
  <c r="G7" i="5"/>
  <c r="F7" i="5"/>
  <c r="E7" i="5"/>
  <c r="D7" i="5"/>
  <c r="C7" i="5"/>
  <c r="B7" i="5"/>
  <c r="DU6" i="5"/>
  <c r="E88" i="4" s="1"/>
  <c r="DT6" i="5"/>
  <c r="DS6" i="5"/>
  <c r="DR6" i="5"/>
  <c r="DQ6" i="5"/>
  <c r="DP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MI77" i="4"/>
  <c r="LT77" i="4"/>
  <c r="KA77" i="4"/>
  <c r="IT77" i="4"/>
  <c r="IE77" i="4"/>
  <c r="HP77" i="4"/>
  <c r="HA77" i="4"/>
  <c r="GL77" i="4"/>
  <c r="BZ77" i="4"/>
  <c r="BK77" i="4"/>
  <c r="AV77" i="4"/>
  <c r="AG77" i="4"/>
  <c r="R77" i="4"/>
  <c r="CV67" i="4"/>
  <c r="LH53" i="4"/>
  <c r="KO53" i="4"/>
  <c r="JV53" i="4"/>
  <c r="GQ53" i="4"/>
  <c r="FE53" i="4"/>
  <c r="EL53" i="4"/>
  <c r="CS53" i="4"/>
  <c r="AN53" i="4"/>
  <c r="U53" i="4"/>
  <c r="MA52" i="4"/>
  <c r="LH52" i="4"/>
  <c r="JV52" i="4"/>
  <c r="HJ52" i="4"/>
  <c r="GQ52" i="4"/>
  <c r="FX52" i="4"/>
  <c r="FE52" i="4"/>
  <c r="EL52" i="4"/>
  <c r="CS52" i="4"/>
  <c r="BZ52" i="4"/>
  <c r="BG52" i="4"/>
  <c r="U52" i="4"/>
  <c r="MA32" i="4"/>
  <c r="LH32" i="4"/>
  <c r="JV32" i="4"/>
  <c r="JC32" i="4"/>
  <c r="HJ32" i="4"/>
  <c r="GQ32" i="4"/>
  <c r="FE32" i="4"/>
  <c r="BZ32" i="4"/>
  <c r="BG32" i="4"/>
  <c r="LH31" i="4"/>
  <c r="JC31" i="4"/>
  <c r="HJ31" i="4"/>
  <c r="GQ31" i="4"/>
  <c r="FX31" i="4"/>
  <c r="FE31" i="4"/>
  <c r="EL31" i="4"/>
  <c r="CS31" i="4"/>
  <c r="BG31" i="4"/>
  <c r="AN31" i="4"/>
  <c r="U31" i="4"/>
  <c r="LJ10" i="4"/>
  <c r="JQ10" i="4"/>
  <c r="DU10" i="4"/>
  <c r="CF10" i="4"/>
  <c r="B10" i="4"/>
  <c r="LJ8" i="4"/>
  <c r="JQ8" i="4"/>
  <c r="DU8" i="4"/>
  <c r="CF8" i="4"/>
  <c r="AQ8" i="4"/>
  <c r="C11" i="5" l="1"/>
  <c r="FE30" i="4" s="1"/>
  <c r="MI76" i="4"/>
  <c r="HJ51" i="4"/>
  <c r="MA30" i="4"/>
  <c r="IT76" i="4"/>
  <c r="CS51" i="4"/>
  <c r="HJ30" i="4"/>
  <c r="CS30" i="4"/>
  <c r="BZ76" i="4"/>
  <c r="MA51" i="4"/>
  <c r="D11" i="5"/>
  <c r="E11" i="5"/>
  <c r="B11" i="5"/>
  <c r="HA76" i="4" l="1"/>
  <c r="JV51" i="4"/>
  <c r="AG76" i="4"/>
  <c r="FE51" i="4"/>
  <c r="JV30" i="4"/>
  <c r="KP76" i="4"/>
  <c r="AN30" i="4"/>
  <c r="AN51" i="4"/>
  <c r="R76" i="4"/>
  <c r="KA76" i="4"/>
  <c r="EL51" i="4"/>
  <c r="JC30" i="4"/>
  <c r="GL76" i="4"/>
  <c r="U51" i="4"/>
  <c r="EL30" i="4"/>
  <c r="U30" i="4"/>
  <c r="JC51" i="4"/>
  <c r="BK76" i="4"/>
  <c r="LH51" i="4"/>
  <c r="LT76" i="4"/>
  <c r="GQ51" i="4"/>
  <c r="LH30" i="4"/>
  <c r="IE76" i="4"/>
  <c r="BZ51" i="4"/>
  <c r="GQ30" i="4"/>
  <c r="BZ30" i="4"/>
  <c r="BG30" i="4"/>
  <c r="AV76" i="4"/>
  <c r="KO51" i="4"/>
  <c r="LE76" i="4"/>
  <c r="FX51" i="4"/>
  <c r="KO30" i="4"/>
  <c r="HP76" i="4"/>
  <c r="BG51" i="4"/>
  <c r="FX30" i="4"/>
</calcChain>
</file>

<file path=xl/sharedStrings.xml><?xml version="1.0" encoding="utf-8"?>
<sst xmlns="http://schemas.openxmlformats.org/spreadsheetml/2006/main" count="278" uniqueCount="125">
  <si>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</si>
  <si>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</si>
  <si>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</si>
  <si>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</si>
  <si>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</si>
  <si>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</si>
  <si>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</si>
  <si>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</si>
  <si>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</si>
  <si>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</si>
  <si>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</si>
  <si>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</si>
  <si>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</si>
  <si>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</si>
  <si>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</si>
  <si>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</si>
  <si>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</si>
  <si>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</si>
  <si>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</si>
  <si>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</si>
  <si>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</si>
  <si>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都市計画駐車場</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</si>
  <si>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</si>
  <si>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</si>
  <si>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</si>
  <si>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</si>
  <si>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</si>
  <si>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</si>
  <si>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</si>
  <si>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</si>
  <si>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</si>
  <si>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</si>
  <si>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</si>
  <si>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</si>
  <si>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</si>
  <si>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</si>
  <si>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</si>
  <si>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</si>
  <si>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</si>
  <si>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</si>
  <si>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</si>
  <si>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</si>
  <si>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</si>
  <si>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</si>
  <si>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</si>
  <si>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</si>
  <si>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</si>
  <si>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</si>
  <si>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</si>
  <si>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</si>
  <si>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</si>
  <si>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</si>
  <si>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</si>
  <si>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</si>
  <si>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</si>
  <si>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</si>
  <si>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</si>
  <si>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</si>
  <si>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</si>
  <si>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</si>
  <si>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</si>
  <si>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</si>
  <si>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</si>
  <si>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</si>
  <si>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</si>
  <si>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</si>
  <si>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</si>
  <si>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</si>
  <si>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</si>
  <si>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</si>
  <si>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</si>
  <si>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</si>
  <si>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</si>
  <si>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</si>
  <si>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</si>
  <si>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</si>
  <si>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</si>
  <si>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</si>
  <si>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</si>
  <si>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</si>
  <si>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</si>
  <si>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</si>
  <si>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</si>
  <si>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</si>
  <si>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</si>
  <si>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</si>
  <si>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</si>
  <si>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</si>
  <si>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</si>
  <si>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</si>
  <si>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</si>
  <si>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</si>
  <si>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</si>
  <si>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</si>
  <si>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</si>
  <si>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</si>
  <si>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</si>
  <si>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</si>
  <si>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</si>
  <si>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</si>
  <si>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</si>
  <si>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</si>
  <si>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</si>
  <si>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</si>
  <si>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</si>
  <si>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相模大野立体駐車場</t>
  </si>
  <si>
    <t>法非適用</t>
  </si>
  <si>
    <t>駐車場整備事業</t>
  </si>
  <si>
    <t>-</t>
  </si>
  <si>
    <t>Ａ１Ｂ１</t>
  </si>
  <si>
    <t>非設置</t>
  </si>
  <si>
    <t>該当数値なし</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</si>
  <si>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</si>
  <si>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</si>
  <si>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</si>
  <si>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</si>
  <si>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</si>
  <si>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</si>
  <si>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</si>
  <si>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</si>
  <si>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</si>
  <si>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指定管理者からの納付金等で支出をどの程度賄えているかを示す収益的収支比率（％）は１００％を超えており、黒字の状態となっています。
　売上高GOP比率及びEBITDAは令和３年度にプラスに転じて以降、年々増加傾向かつ平均よりも高い数値を示しており、収益性は高い状態にあることを示しています。</t>
    <rPh sb="1" eb="6">
      <t>シテイカンリシャ</t>
    </rPh>
    <rPh sb="9" eb="12">
      <t>ノウフキン</t>
    </rPh>
    <rPh sb="12" eb="13">
      <t>トウ</t>
    </rPh>
    <rPh sb="84" eb="86">
      <t>レイワ</t>
    </rPh>
    <rPh sb="87" eb="89">
      <t>ネンド</t>
    </rPh>
    <rPh sb="94" eb="95">
      <t>テン</t>
    </rPh>
    <rPh sb="97" eb="99">
      <t>イコウ</t>
    </rPh>
    <rPh sb="100" eb="102">
      <t>ネンネン</t>
    </rPh>
    <rPh sb="102" eb="104">
      <t>ゾウカ</t>
    </rPh>
    <rPh sb="104" eb="106">
      <t>ケイコウ</t>
    </rPh>
    <phoneticPr fontId="5"/>
  </si>
  <si>
    <t>　駐車場建設費の償還は完了していますが、老朽化が進んでいた防火設備の改修工事を実施し公営企業の借り入れを行いました。
　今後はエレベーターの改修や防水工事等の設備投資を予定しています。</t>
    <rPh sb="29" eb="33">
      <t>ボウカセツビ</t>
    </rPh>
    <rPh sb="34" eb="38">
      <t>カイシュウコウジ</t>
    </rPh>
    <rPh sb="39" eb="41">
      <t>ジッシ</t>
    </rPh>
    <rPh sb="84" eb="86">
      <t>ヨテイ</t>
    </rPh>
    <phoneticPr fontId="5"/>
  </si>
  <si>
    <t>　令和元年９月末に隣接する大型商業施設の閉店後は低い数値で推移してるものの、増加傾向が続いています。
　令和５年１１月に策定した駐車場ビジョンに基づき、都市計画駐車場としての位置付けを令和６年６月に廃止したため、今後の駐車場の活用方法について引き続き検討を進めていきます。</t>
    <rPh sb="38" eb="42">
      <t>ゾウカケイコウ</t>
    </rPh>
    <rPh sb="43" eb="44">
      <t>ツヅ</t>
    </rPh>
    <rPh sb="92" eb="94">
      <t>レイワ</t>
    </rPh>
    <rPh sb="95" eb="96">
      <t>ネン</t>
    </rPh>
    <rPh sb="97" eb="98">
      <t>ツキ</t>
    </rPh>
    <rPh sb="99" eb="101">
      <t>ハイシ</t>
    </rPh>
    <rPh sb="106" eb="108">
      <t>コンゴ</t>
    </rPh>
    <rPh sb="109" eb="112">
      <t>チュウシャジョウ</t>
    </rPh>
    <rPh sb="113" eb="117">
      <t>カツヨウホウホウ</t>
    </rPh>
    <rPh sb="121" eb="122">
      <t>ヒ</t>
    </rPh>
    <rPh sb="123" eb="124">
      <t>ツヅ</t>
    </rPh>
    <rPh sb="125" eb="127">
      <t>ケントウ</t>
    </rPh>
    <rPh sb="128" eb="129">
      <t>スス</t>
    </rPh>
    <phoneticPr fontId="5"/>
  </si>
  <si>
    <t xml:space="preserve">  本駐車場は、昭和６３年１１月から供用を開始した、相模大野駐車場整備地区内に３つある都市計画駐車場のうちの１つです。しかし、隣接した商業施設が閉鎖して需要が減少したことや、近隣にも都市計画駐車場や民間駐車場があることを踏まえ、令和５年１１月に策定した駐車場ビジョンに基づき、都市計画駐車場としての位置付けを令和６年６月に廃止しました。今後は月極等の導入も視野に、利用率の改善に努めます。</t>
    <rPh sb="161" eb="163">
      <t>ハイシ</t>
    </rPh>
    <rPh sb="168" eb="170">
      <t>コンゴ</t>
    </rPh>
    <rPh sb="171" eb="173">
      <t>ツキギメ</t>
    </rPh>
    <rPh sb="173" eb="174">
      <t>トウ</t>
    </rPh>
    <rPh sb="175" eb="177">
      <t>ドウニュウ</t>
    </rPh>
    <rPh sb="178" eb="180">
      <t>シヤ</t>
    </rPh>
    <rPh sb="182" eb="185">
      <t>リヨウリツ</t>
    </rPh>
    <rPh sb="186" eb="188">
      <t>カイゼン</t>
    </rPh>
    <rPh sb="189" eb="19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</si>
</sst>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133.6</c:v>
                </c:pt>
                <c:pt idx="1">
                  <c:v>122</c:v>
                </c:pt>
                <c:pt idx="2">
                  <c:v>168.2</c:v>
                </c:pt>
                <c:pt idx="3">
                  <c:v>172.2</c:v>
                </c:pt>
                <c:pt idx="4">
                  <c:v>879.8</c:v>
                </c:pt>
              </c:numCache>
            </c:numRef>
          </c:val>
          <c:extLst>
            <c:ext xmlns:c16="http://schemas.microsoft.com/office/drawing/2014/chart" uri="{C3380CC4-5D6E-409C-BE32-E72D297353CC}">
              <c16:uniqueId val="{00000000-5C3B-4B6E-8776-624326CF9A5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5C3B-4B6E-8776-624326CF9A5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76.900000000000006</c:v>
                </c:pt>
              </c:numCache>
            </c:numRef>
          </c:val>
          <c:extLst>
            <c:ext xmlns:c16="http://schemas.microsoft.com/office/drawing/2014/chart" uri="{C3380CC4-5D6E-409C-BE32-E72D297353CC}">
              <c16:uniqueId val="{00000000-14AE-45D4-AD25-DAC6D89FF11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14AE-45D4-AD25-DAC6D89FF11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1902-4460-A709-55FD78CA63E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902-4460-A709-55FD78CA63E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31FF-49F0-8A06-F65818B717F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1FF-49F0-8A06-F65818B717F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56.1</c:v>
                </c:pt>
                <c:pt idx="2">
                  <c:v>0</c:v>
                </c:pt>
                <c:pt idx="3">
                  <c:v>2</c:v>
                </c:pt>
                <c:pt idx="4">
                  <c:v>44.1</c:v>
                </c:pt>
              </c:numCache>
            </c:numRef>
          </c:val>
          <c:extLst>
            <c:ext xmlns:c16="http://schemas.microsoft.com/office/drawing/2014/chart" uri="{C3380CC4-5D6E-409C-BE32-E72D297353CC}">
              <c16:uniqueId val="{00000000-888B-448C-B4F4-6F6CB3C4A2B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888B-448C-B4F4-6F6CB3C4A2B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543</c:v>
                </c:pt>
                <c:pt idx="2">
                  <c:v>0</c:v>
                </c:pt>
                <c:pt idx="3">
                  <c:v>9</c:v>
                </c:pt>
                <c:pt idx="4">
                  <c:v>26</c:v>
                </c:pt>
              </c:numCache>
            </c:numRef>
          </c:val>
          <c:extLst>
            <c:ext xmlns:c16="http://schemas.microsoft.com/office/drawing/2014/chart" uri="{C3380CC4-5D6E-409C-BE32-E72D297353CC}">
              <c16:uniqueId val="{00000000-0122-4599-A48C-533C722792E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0122-4599-A48C-533C722792E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85.3</c:v>
                </c:pt>
                <c:pt idx="1">
                  <c:v>25.4</c:v>
                </c:pt>
                <c:pt idx="2">
                  <c:v>28.2</c:v>
                </c:pt>
                <c:pt idx="3">
                  <c:v>27.7</c:v>
                </c:pt>
                <c:pt idx="4">
                  <c:v>29.7</c:v>
                </c:pt>
              </c:numCache>
            </c:numRef>
          </c:val>
          <c:extLst>
            <c:ext xmlns:c16="http://schemas.microsoft.com/office/drawing/2014/chart" uri="{C3380CC4-5D6E-409C-BE32-E72D297353CC}">
              <c16:uniqueId val="{00000000-43E8-4908-ACEA-24EC9FCBD7F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43E8-4908-ACEA-24EC9FCBD7F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25.1</c:v>
                </c:pt>
                <c:pt idx="1">
                  <c:v>-52</c:v>
                </c:pt>
                <c:pt idx="2">
                  <c:v>35.200000000000003</c:v>
                </c:pt>
                <c:pt idx="3">
                  <c:v>40.799999999999997</c:v>
                </c:pt>
                <c:pt idx="4">
                  <c:v>87.9</c:v>
                </c:pt>
              </c:numCache>
            </c:numRef>
          </c:val>
          <c:extLst>
            <c:ext xmlns:c16="http://schemas.microsoft.com/office/drawing/2014/chart" uri="{C3380CC4-5D6E-409C-BE32-E72D297353CC}">
              <c16:uniqueId val="{00000000-A7EB-4C01-8629-FACD97D5B03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A7EB-4C01-8629-FACD97D5B03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35631</c:v>
                </c:pt>
                <c:pt idx="1">
                  <c:v>-26070</c:v>
                </c:pt>
                <c:pt idx="2">
                  <c:v>27569</c:v>
                </c:pt>
                <c:pt idx="3">
                  <c:v>27250</c:v>
                </c:pt>
                <c:pt idx="4">
                  <c:v>40341</c:v>
                </c:pt>
              </c:numCache>
            </c:numRef>
          </c:val>
          <c:extLst>
            <c:ext xmlns:c16="http://schemas.microsoft.com/office/drawing/2014/chart" uri="{C3380CC4-5D6E-409C-BE32-E72D297353CC}">
              <c16:uniqueId val="{00000000-0967-4878-9378-AB72BCD5752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0967-4878-9378-AB72BCD5752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8035</xdr:colOff>
      <xdr:row>32</xdr:row>
      <xdr:rowOff>142500</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D14" zoomScale="85" zoomScaleNormal="85" zoomScaleSheetLayoutView="70" workbookViewId="0">
      <selection activeCell="ND83" sqref="ND83"/>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神奈川県相模原市　相模大野立体駐車場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26488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856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22</v>
      </c>
      <c r="NE10" s="102"/>
      <c r="NF10" s="103" t="s">
        <v>23</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24</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25</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26</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27</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121</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28</v>
      </c>
      <c r="K31" s="95"/>
      <c r="L31" s="95"/>
      <c r="M31" s="95"/>
      <c r="N31" s="95"/>
      <c r="O31" s="95"/>
      <c r="P31" s="95"/>
      <c r="Q31" s="95"/>
      <c r="R31" s="95"/>
      <c r="S31" s="95"/>
      <c r="T31" s="96"/>
      <c r="U31" s="98">
        <f>データ!Y7</f>
        <v>133.6</v>
      </c>
      <c r="V31" s="98"/>
      <c r="W31" s="98"/>
      <c r="X31" s="98"/>
      <c r="Y31" s="98"/>
      <c r="Z31" s="98"/>
      <c r="AA31" s="98"/>
      <c r="AB31" s="98"/>
      <c r="AC31" s="98"/>
      <c r="AD31" s="98"/>
      <c r="AE31" s="98"/>
      <c r="AF31" s="98"/>
      <c r="AG31" s="98"/>
      <c r="AH31" s="98"/>
      <c r="AI31" s="98"/>
      <c r="AJ31" s="98"/>
      <c r="AK31" s="98"/>
      <c r="AL31" s="98"/>
      <c r="AM31" s="98"/>
      <c r="AN31" s="98">
        <f>データ!Z7</f>
        <v>122</v>
      </c>
      <c r="AO31" s="98"/>
      <c r="AP31" s="98"/>
      <c r="AQ31" s="98"/>
      <c r="AR31" s="98"/>
      <c r="AS31" s="98"/>
      <c r="AT31" s="98"/>
      <c r="AU31" s="98"/>
      <c r="AV31" s="98"/>
      <c r="AW31" s="98"/>
      <c r="AX31" s="98"/>
      <c r="AY31" s="98"/>
      <c r="AZ31" s="98"/>
      <c r="BA31" s="98"/>
      <c r="BB31" s="98"/>
      <c r="BC31" s="98"/>
      <c r="BD31" s="98"/>
      <c r="BE31" s="98"/>
      <c r="BF31" s="98"/>
      <c r="BG31" s="98">
        <f>データ!AA7</f>
        <v>168.2</v>
      </c>
      <c r="BH31" s="98"/>
      <c r="BI31" s="98"/>
      <c r="BJ31" s="98"/>
      <c r="BK31" s="98"/>
      <c r="BL31" s="98"/>
      <c r="BM31" s="98"/>
      <c r="BN31" s="98"/>
      <c r="BO31" s="98"/>
      <c r="BP31" s="98"/>
      <c r="BQ31" s="98"/>
      <c r="BR31" s="98"/>
      <c r="BS31" s="98"/>
      <c r="BT31" s="98"/>
      <c r="BU31" s="98"/>
      <c r="BV31" s="98"/>
      <c r="BW31" s="98"/>
      <c r="BX31" s="98"/>
      <c r="BY31" s="98"/>
      <c r="BZ31" s="98">
        <f>データ!AB7</f>
        <v>172.2</v>
      </c>
      <c r="CA31" s="98"/>
      <c r="CB31" s="98"/>
      <c r="CC31" s="98"/>
      <c r="CD31" s="98"/>
      <c r="CE31" s="98"/>
      <c r="CF31" s="98"/>
      <c r="CG31" s="98"/>
      <c r="CH31" s="98"/>
      <c r="CI31" s="98"/>
      <c r="CJ31" s="98"/>
      <c r="CK31" s="98"/>
      <c r="CL31" s="98"/>
      <c r="CM31" s="98"/>
      <c r="CN31" s="98"/>
      <c r="CO31" s="98"/>
      <c r="CP31" s="98"/>
      <c r="CQ31" s="98"/>
      <c r="CR31" s="98"/>
      <c r="CS31" s="98">
        <f>データ!AC7</f>
        <v>879.8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28</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56.1</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2</v>
      </c>
      <c r="GR31" s="98"/>
      <c r="GS31" s="98"/>
      <c r="GT31" s="98"/>
      <c r="GU31" s="98"/>
      <c r="GV31" s="98"/>
      <c r="GW31" s="98"/>
      <c r="GX31" s="98"/>
      <c r="GY31" s="98"/>
      <c r="GZ31" s="98"/>
      <c r="HA31" s="98"/>
      <c r="HB31" s="98"/>
      <c r="HC31" s="98"/>
      <c r="HD31" s="98"/>
      <c r="HE31" s="98"/>
      <c r="HF31" s="98"/>
      <c r="HG31" s="98"/>
      <c r="HH31" s="98"/>
      <c r="HI31" s="98"/>
      <c r="HJ31" s="98">
        <f>データ!AN7</f>
        <v>44.1</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28</v>
      </c>
      <c r="IS31" s="95"/>
      <c r="IT31" s="95"/>
      <c r="IU31" s="95"/>
      <c r="IV31" s="95"/>
      <c r="IW31" s="95"/>
      <c r="IX31" s="95"/>
      <c r="IY31" s="95"/>
      <c r="IZ31" s="95"/>
      <c r="JA31" s="95"/>
      <c r="JB31" s="96"/>
      <c r="JC31" s="66">
        <f>データ!DK7</f>
        <v>85.3</v>
      </c>
      <c r="JD31" s="67"/>
      <c r="JE31" s="67"/>
      <c r="JF31" s="67"/>
      <c r="JG31" s="67"/>
      <c r="JH31" s="67"/>
      <c r="JI31" s="67"/>
      <c r="JJ31" s="67"/>
      <c r="JK31" s="67"/>
      <c r="JL31" s="67"/>
      <c r="JM31" s="67"/>
      <c r="JN31" s="67"/>
      <c r="JO31" s="67"/>
      <c r="JP31" s="67"/>
      <c r="JQ31" s="67"/>
      <c r="JR31" s="67"/>
      <c r="JS31" s="67"/>
      <c r="JT31" s="67"/>
      <c r="JU31" s="68"/>
      <c r="JV31" s="66">
        <f>データ!DL7</f>
        <v>25.4</v>
      </c>
      <c r="JW31" s="67"/>
      <c r="JX31" s="67"/>
      <c r="JY31" s="67"/>
      <c r="JZ31" s="67"/>
      <c r="KA31" s="67"/>
      <c r="KB31" s="67"/>
      <c r="KC31" s="67"/>
      <c r="KD31" s="67"/>
      <c r="KE31" s="67"/>
      <c r="KF31" s="67"/>
      <c r="KG31" s="67"/>
      <c r="KH31" s="67"/>
      <c r="KI31" s="67"/>
      <c r="KJ31" s="67"/>
      <c r="KK31" s="67"/>
      <c r="KL31" s="67"/>
      <c r="KM31" s="67"/>
      <c r="KN31" s="68"/>
      <c r="KO31" s="66">
        <f>データ!DM7</f>
        <v>28.2</v>
      </c>
      <c r="KP31" s="67"/>
      <c r="KQ31" s="67"/>
      <c r="KR31" s="67"/>
      <c r="KS31" s="67"/>
      <c r="KT31" s="67"/>
      <c r="KU31" s="67"/>
      <c r="KV31" s="67"/>
      <c r="KW31" s="67"/>
      <c r="KX31" s="67"/>
      <c r="KY31" s="67"/>
      <c r="KZ31" s="67"/>
      <c r="LA31" s="67"/>
      <c r="LB31" s="67"/>
      <c r="LC31" s="67"/>
      <c r="LD31" s="67"/>
      <c r="LE31" s="67"/>
      <c r="LF31" s="67"/>
      <c r="LG31" s="68"/>
      <c r="LH31" s="66">
        <f>データ!DN7</f>
        <v>27.7</v>
      </c>
      <c r="LI31" s="67"/>
      <c r="LJ31" s="67"/>
      <c r="LK31" s="67"/>
      <c r="LL31" s="67"/>
      <c r="LM31" s="67"/>
      <c r="LN31" s="67"/>
      <c r="LO31" s="67"/>
      <c r="LP31" s="67"/>
      <c r="LQ31" s="67"/>
      <c r="LR31" s="67"/>
      <c r="LS31" s="67"/>
      <c r="LT31" s="67"/>
      <c r="LU31" s="67"/>
      <c r="LV31" s="67"/>
      <c r="LW31" s="67"/>
      <c r="LX31" s="67"/>
      <c r="LY31" s="67"/>
      <c r="LZ31" s="68"/>
      <c r="MA31" s="66">
        <f>データ!DO7</f>
        <v>29.7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29</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30</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30</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30</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122</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31</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123</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28</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543</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9</v>
      </c>
      <c r="CA52" s="97"/>
      <c r="CB52" s="97"/>
      <c r="CC52" s="97"/>
      <c r="CD52" s="97"/>
      <c r="CE52" s="97"/>
      <c r="CF52" s="97"/>
      <c r="CG52" s="97"/>
      <c r="CH52" s="97"/>
      <c r="CI52" s="97"/>
      <c r="CJ52" s="97"/>
      <c r="CK52" s="97"/>
      <c r="CL52" s="97"/>
      <c r="CM52" s="97"/>
      <c r="CN52" s="97"/>
      <c r="CO52" s="97"/>
      <c r="CP52" s="97"/>
      <c r="CQ52" s="97"/>
      <c r="CR52" s="97"/>
      <c r="CS52" s="97">
        <f>データ!AY7</f>
        <v>26</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28</v>
      </c>
      <c r="EB52" s="95"/>
      <c r="EC52" s="95"/>
      <c r="ED52" s="95"/>
      <c r="EE52" s="95"/>
      <c r="EF52" s="95"/>
      <c r="EG52" s="95"/>
      <c r="EH52" s="95"/>
      <c r="EI52" s="95"/>
      <c r="EJ52" s="95"/>
      <c r="EK52" s="96"/>
      <c r="EL52" s="98">
        <f>データ!BF7</f>
        <v>25.1</v>
      </c>
      <c r="EM52" s="98"/>
      <c r="EN52" s="98"/>
      <c r="EO52" s="98"/>
      <c r="EP52" s="98"/>
      <c r="EQ52" s="98"/>
      <c r="ER52" s="98"/>
      <c r="ES52" s="98"/>
      <c r="ET52" s="98"/>
      <c r="EU52" s="98"/>
      <c r="EV52" s="98"/>
      <c r="EW52" s="98"/>
      <c r="EX52" s="98"/>
      <c r="EY52" s="98"/>
      <c r="EZ52" s="98"/>
      <c r="FA52" s="98"/>
      <c r="FB52" s="98"/>
      <c r="FC52" s="98"/>
      <c r="FD52" s="98"/>
      <c r="FE52" s="98">
        <f>データ!BG7</f>
        <v>-52</v>
      </c>
      <c r="FF52" s="98"/>
      <c r="FG52" s="98"/>
      <c r="FH52" s="98"/>
      <c r="FI52" s="98"/>
      <c r="FJ52" s="98"/>
      <c r="FK52" s="98"/>
      <c r="FL52" s="98"/>
      <c r="FM52" s="98"/>
      <c r="FN52" s="98"/>
      <c r="FO52" s="98"/>
      <c r="FP52" s="98"/>
      <c r="FQ52" s="98"/>
      <c r="FR52" s="98"/>
      <c r="FS52" s="98"/>
      <c r="FT52" s="98"/>
      <c r="FU52" s="98"/>
      <c r="FV52" s="98"/>
      <c r="FW52" s="98"/>
      <c r="FX52" s="98">
        <f>データ!BH7</f>
        <v>35.200000000000003</v>
      </c>
      <c r="FY52" s="98"/>
      <c r="FZ52" s="98"/>
      <c r="GA52" s="98"/>
      <c r="GB52" s="98"/>
      <c r="GC52" s="98"/>
      <c r="GD52" s="98"/>
      <c r="GE52" s="98"/>
      <c r="GF52" s="98"/>
      <c r="GG52" s="98"/>
      <c r="GH52" s="98"/>
      <c r="GI52" s="98"/>
      <c r="GJ52" s="98"/>
      <c r="GK52" s="98"/>
      <c r="GL52" s="98"/>
      <c r="GM52" s="98"/>
      <c r="GN52" s="98"/>
      <c r="GO52" s="98"/>
      <c r="GP52" s="98"/>
      <c r="GQ52" s="98">
        <f>データ!BI7</f>
        <v>40.799999999999997</v>
      </c>
      <c r="GR52" s="98"/>
      <c r="GS52" s="98"/>
      <c r="GT52" s="98"/>
      <c r="GU52" s="98"/>
      <c r="GV52" s="98"/>
      <c r="GW52" s="98"/>
      <c r="GX52" s="98"/>
      <c r="GY52" s="98"/>
      <c r="GZ52" s="98"/>
      <c r="HA52" s="98"/>
      <c r="HB52" s="98"/>
      <c r="HC52" s="98"/>
      <c r="HD52" s="98"/>
      <c r="HE52" s="98"/>
      <c r="HF52" s="98"/>
      <c r="HG52" s="98"/>
      <c r="HH52" s="98"/>
      <c r="HI52" s="98"/>
      <c r="HJ52" s="98">
        <f>データ!BJ7</f>
        <v>87.9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28</v>
      </c>
      <c r="IS52" s="95"/>
      <c r="IT52" s="95"/>
      <c r="IU52" s="95"/>
      <c r="IV52" s="95"/>
      <c r="IW52" s="95"/>
      <c r="IX52" s="95"/>
      <c r="IY52" s="95"/>
      <c r="IZ52" s="95"/>
      <c r="JA52" s="95"/>
      <c r="JB52" s="96"/>
      <c r="JC52" s="97">
        <f>データ!BQ7</f>
        <v>35631</v>
      </c>
      <c r="JD52" s="97"/>
      <c r="JE52" s="97"/>
      <c r="JF52" s="97"/>
      <c r="JG52" s="97"/>
      <c r="JH52" s="97"/>
      <c r="JI52" s="97"/>
      <c r="JJ52" s="97"/>
      <c r="JK52" s="97"/>
      <c r="JL52" s="97"/>
      <c r="JM52" s="97"/>
      <c r="JN52" s="97"/>
      <c r="JO52" s="97"/>
      <c r="JP52" s="97"/>
      <c r="JQ52" s="97"/>
      <c r="JR52" s="97"/>
      <c r="JS52" s="97"/>
      <c r="JT52" s="97"/>
      <c r="JU52" s="97"/>
      <c r="JV52" s="97">
        <f>データ!BR7</f>
        <v>-26070</v>
      </c>
      <c r="JW52" s="97"/>
      <c r="JX52" s="97"/>
      <c r="JY52" s="97"/>
      <c r="JZ52" s="97"/>
      <c r="KA52" s="97"/>
      <c r="KB52" s="97"/>
      <c r="KC52" s="97"/>
      <c r="KD52" s="97"/>
      <c r="KE52" s="97"/>
      <c r="KF52" s="97"/>
      <c r="KG52" s="97"/>
      <c r="KH52" s="97"/>
      <c r="KI52" s="97"/>
      <c r="KJ52" s="97"/>
      <c r="KK52" s="97"/>
      <c r="KL52" s="97"/>
      <c r="KM52" s="97"/>
      <c r="KN52" s="97"/>
      <c r="KO52" s="97">
        <f>データ!BS7</f>
        <v>27569</v>
      </c>
      <c r="KP52" s="97"/>
      <c r="KQ52" s="97"/>
      <c r="KR52" s="97"/>
      <c r="KS52" s="97"/>
      <c r="KT52" s="97"/>
      <c r="KU52" s="97"/>
      <c r="KV52" s="97"/>
      <c r="KW52" s="97"/>
      <c r="KX52" s="97"/>
      <c r="KY52" s="97"/>
      <c r="KZ52" s="97"/>
      <c r="LA52" s="97"/>
      <c r="LB52" s="97"/>
      <c r="LC52" s="97"/>
      <c r="LD52" s="97"/>
      <c r="LE52" s="97"/>
      <c r="LF52" s="97"/>
      <c r="LG52" s="97"/>
      <c r="LH52" s="97">
        <f>データ!BT7</f>
        <v>27250</v>
      </c>
      <c r="LI52" s="97"/>
      <c r="LJ52" s="97"/>
      <c r="LK52" s="97"/>
      <c r="LL52" s="97"/>
      <c r="LM52" s="97"/>
      <c r="LN52" s="97"/>
      <c r="LO52" s="97"/>
      <c r="LP52" s="97"/>
      <c r="LQ52" s="97"/>
      <c r="LR52" s="97"/>
      <c r="LS52" s="97"/>
      <c r="LT52" s="97"/>
      <c r="LU52" s="97"/>
      <c r="LV52" s="97"/>
      <c r="LW52" s="97"/>
      <c r="LX52" s="97"/>
      <c r="LY52" s="97"/>
      <c r="LZ52" s="97"/>
      <c r="MA52" s="97">
        <f>データ!BU7</f>
        <v>40341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30</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30</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30</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32</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33</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34</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124</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35</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28</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28</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28</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76.900000000000006</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30</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30</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30</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36</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37</v>
      </c>
      <c r="C87" s="34" t="s">
        <v>38</v>
      </c>
      <c r="D87" s="34" t="s">
        <v>39</v>
      </c>
      <c r="E87" s="34" t="s">
        <v>40</v>
      </c>
      <c r="F87" s="34" t="s">
        <v>41</v>
      </c>
      <c r="G87" s="34" t="s">
        <v>42</v>
      </c>
      <c r="H87" s="34" t="s">
        <v>43</v>
      </c>
      <c r="I87" s="34" t="s">
        <v>44</v>
      </c>
      <c r="J87" s="34" t="s">
        <v>45</v>
      </c>
      <c r="K87" s="34" t="s">
        <v>46</v>
      </c>
      <c r="L87" s="34" t="s">
        <v>47</v>
      </c>
      <c r="M87" s="35" t="s">
        <v>48</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49</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Ve2RLv3RCjiybW2yhHG+2E0boVdYljkYOcVEWKVIzX2hHjiFdgpWhz3Z/7UfsNj92nBqiOH1tO7DxxalunnpA==" saltValue="5WHHSZzs6RLyfLa/LHCb7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topLeftCell="DD1" workbookViewId="0">
      <selection activeCell="DO9" sqref="DO9"/>
    </sheetView>
  </sheetViews>
  <sheetFormatPr defaultRowHeight="13" x14ac:dyDescent="0.2"/>
  <cols>
    <col min="1" max="1" width="14.6328125" customWidth="1"/>
    <col min="2" max="90" width="11.90625" customWidth="1"/>
    <col min="91" max="92" width="15.36328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4"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26</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36</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2023</v>
      </c>
      <c r="C6" s="48">
        <f t="shared" ref="C6:X6" si="1">C8</f>
        <v>141500</v>
      </c>
      <c r="D6" s="48">
        <f t="shared" si="1"/>
        <v>47</v>
      </c>
      <c r="E6" s="48">
        <f t="shared" si="1"/>
        <v>14</v>
      </c>
      <c r="F6" s="48">
        <f t="shared" si="1"/>
        <v>0</v>
      </c>
      <c r="G6" s="48">
        <f t="shared" si="1"/>
        <v>1</v>
      </c>
      <c r="H6" s="48" t="str">
        <f>SUBSTITUTE(H8,"　","")</f>
        <v>神奈川県相模原市</v>
      </c>
      <c r="I6" s="48" t="str">
        <f t="shared" si="1"/>
        <v>相模大野立体駐車場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36</v>
      </c>
      <c r="S6" s="50" t="str">
        <f t="shared" si="1"/>
        <v>商業施設</v>
      </c>
      <c r="T6" s="50" t="str">
        <f t="shared" si="1"/>
        <v>無</v>
      </c>
      <c r="U6" s="51">
        <f t="shared" si="1"/>
        <v>26488</v>
      </c>
      <c r="V6" s="51">
        <f t="shared" si="1"/>
        <v>856</v>
      </c>
      <c r="W6" s="51">
        <f t="shared" si="1"/>
        <v>300</v>
      </c>
      <c r="X6" s="50" t="str">
        <f t="shared" si="1"/>
        <v>利用料金制</v>
      </c>
      <c r="Y6" s="52">
        <f>IF(Y8="-",NA(),Y8)</f>
        <v>133.6</v>
      </c>
      <c r="Z6" s="52">
        <f t="shared" ref="Z6:AH6" si="2">IF(Z8="-",NA(),Z8)</f>
        <v>122</v>
      </c>
      <c r="AA6" s="52">
        <f t="shared" si="2"/>
        <v>168.2</v>
      </c>
      <c r="AB6" s="52">
        <f t="shared" si="2"/>
        <v>172.2</v>
      </c>
      <c r="AC6" s="52">
        <f t="shared" si="2"/>
        <v>879.8</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56.1</v>
      </c>
      <c r="AL6" s="52">
        <f t="shared" si="3"/>
        <v>0</v>
      </c>
      <c r="AM6" s="52">
        <f t="shared" si="3"/>
        <v>2</v>
      </c>
      <c r="AN6" s="52">
        <f t="shared" si="3"/>
        <v>44.1</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543</v>
      </c>
      <c r="AW6" s="53">
        <f t="shared" si="4"/>
        <v>0</v>
      </c>
      <c r="AX6" s="53">
        <f t="shared" si="4"/>
        <v>9</v>
      </c>
      <c r="AY6" s="53">
        <f t="shared" si="4"/>
        <v>26</v>
      </c>
      <c r="AZ6" s="53">
        <f t="shared" si="4"/>
        <v>26</v>
      </c>
      <c r="BA6" s="53">
        <f t="shared" si="4"/>
        <v>87</v>
      </c>
      <c r="BB6" s="53">
        <f t="shared" si="4"/>
        <v>7646</v>
      </c>
      <c r="BC6" s="53">
        <f t="shared" si="4"/>
        <v>53</v>
      </c>
      <c r="BD6" s="53">
        <f t="shared" si="4"/>
        <v>559</v>
      </c>
      <c r="BE6" s="51" t="str">
        <f>IF(BE8="-","",IF(BE8="-","【-】","【"&amp;SUBSTITUTE(TEXT(BE8,"#,##0"),"-","△")&amp;"】"))</f>
        <v>【127】</v>
      </c>
      <c r="BF6" s="52">
        <f>IF(BF8="-",NA(),BF8)</f>
        <v>25.1</v>
      </c>
      <c r="BG6" s="52">
        <f t="shared" ref="BG6:BO6" si="5">IF(BG8="-",NA(),BG8)</f>
        <v>-52</v>
      </c>
      <c r="BH6" s="52">
        <f t="shared" si="5"/>
        <v>35.200000000000003</v>
      </c>
      <c r="BI6" s="52">
        <f t="shared" si="5"/>
        <v>40.799999999999997</v>
      </c>
      <c r="BJ6" s="52">
        <f t="shared" si="5"/>
        <v>87.9</v>
      </c>
      <c r="BK6" s="52">
        <f t="shared" si="5"/>
        <v>13.5</v>
      </c>
      <c r="BL6" s="52">
        <f t="shared" si="5"/>
        <v>7.1</v>
      </c>
      <c r="BM6" s="52">
        <f t="shared" si="5"/>
        <v>5.6</v>
      </c>
      <c r="BN6" s="52">
        <f t="shared" si="5"/>
        <v>18.100000000000001</v>
      </c>
      <c r="BO6" s="52">
        <f t="shared" si="5"/>
        <v>22.7</v>
      </c>
      <c r="BP6" s="49" t="str">
        <f>IF(BP8="-","",IF(BP8="-","【-】","【"&amp;SUBSTITUTE(TEXT(BP8,"#,##0.0"),"-","△")&amp;"】"))</f>
        <v>【△55.6】</v>
      </c>
      <c r="BQ6" s="53">
        <f>IF(BQ8="-",NA(),BQ8)</f>
        <v>35631</v>
      </c>
      <c r="BR6" s="53">
        <f t="shared" ref="BR6:BZ6" si="6">IF(BR8="-",NA(),BR8)</f>
        <v>-26070</v>
      </c>
      <c r="BS6" s="53">
        <f t="shared" si="6"/>
        <v>27569</v>
      </c>
      <c r="BT6" s="53">
        <f t="shared" si="6"/>
        <v>27250</v>
      </c>
      <c r="BU6" s="53">
        <f t="shared" si="6"/>
        <v>40341</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101</v>
      </c>
      <c r="CM6" s="51">
        <f t="shared" ref="CM6:CN6" si="7">CM8</f>
        <v>0</v>
      </c>
      <c r="CN6" s="51">
        <f t="shared" si="7"/>
        <v>0</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76.900000000000006</v>
      </c>
      <c r="DE6" s="52">
        <f t="shared" si="8"/>
        <v>1263.5</v>
      </c>
      <c r="DF6" s="52">
        <f t="shared" si="8"/>
        <v>108.5</v>
      </c>
      <c r="DG6" s="52">
        <f t="shared" si="8"/>
        <v>136.19999999999999</v>
      </c>
      <c r="DH6" s="52">
        <f t="shared" si="8"/>
        <v>104.8</v>
      </c>
      <c r="DI6" s="52">
        <f t="shared" si="8"/>
        <v>80.7</v>
      </c>
      <c r="DJ6" s="49" t="str">
        <f>IF(DJ8="-","",IF(DJ8="-","【-】","【"&amp;SUBSTITUTE(TEXT(DJ8,"#,##0.0"),"-","△")&amp;"】"))</f>
        <v>【79.0】</v>
      </c>
      <c r="DK6" s="52">
        <f>IF(DK8="-",NA(),DK8)</f>
        <v>85.3</v>
      </c>
      <c r="DL6" s="52">
        <f t="shared" ref="DL6:DT6" si="9">IF(DL8="-",NA(),DL8)</f>
        <v>25.4</v>
      </c>
      <c r="DM6" s="52">
        <f t="shared" si="9"/>
        <v>28.2</v>
      </c>
      <c r="DN6" s="52">
        <f t="shared" si="9"/>
        <v>27.7</v>
      </c>
      <c r="DO6" s="52">
        <f t="shared" si="9"/>
        <v>29.7</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102</v>
      </c>
      <c r="B7" s="48">
        <f t="shared" ref="B7:X7" si="10">B8</f>
        <v>2023</v>
      </c>
      <c r="C7" s="48">
        <f t="shared" si="10"/>
        <v>141500</v>
      </c>
      <c r="D7" s="48">
        <f t="shared" si="10"/>
        <v>47</v>
      </c>
      <c r="E7" s="48">
        <f t="shared" si="10"/>
        <v>14</v>
      </c>
      <c r="F7" s="48">
        <f t="shared" si="10"/>
        <v>0</v>
      </c>
      <c r="G7" s="48">
        <f t="shared" si="10"/>
        <v>1</v>
      </c>
      <c r="H7" s="48" t="str">
        <f t="shared" si="10"/>
        <v>神奈川県　相模原市</v>
      </c>
      <c r="I7" s="48" t="str">
        <f t="shared" si="10"/>
        <v>相模大野立体駐車場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36</v>
      </c>
      <c r="S7" s="50" t="str">
        <f t="shared" si="10"/>
        <v>商業施設</v>
      </c>
      <c r="T7" s="50" t="str">
        <f t="shared" si="10"/>
        <v>無</v>
      </c>
      <c r="U7" s="51">
        <f t="shared" si="10"/>
        <v>26488</v>
      </c>
      <c r="V7" s="51">
        <f t="shared" si="10"/>
        <v>856</v>
      </c>
      <c r="W7" s="51">
        <f t="shared" si="10"/>
        <v>300</v>
      </c>
      <c r="X7" s="50" t="str">
        <f t="shared" si="10"/>
        <v>利用料金制</v>
      </c>
      <c r="Y7" s="52">
        <f>Y8</f>
        <v>133.6</v>
      </c>
      <c r="Z7" s="52">
        <f t="shared" ref="Z7:AH7" si="11">Z8</f>
        <v>122</v>
      </c>
      <c r="AA7" s="52">
        <f t="shared" si="11"/>
        <v>168.2</v>
      </c>
      <c r="AB7" s="52">
        <f t="shared" si="11"/>
        <v>172.2</v>
      </c>
      <c r="AC7" s="52">
        <f t="shared" si="11"/>
        <v>879.8</v>
      </c>
      <c r="AD7" s="52">
        <f t="shared" si="11"/>
        <v>222.3</v>
      </c>
      <c r="AE7" s="52">
        <f t="shared" si="11"/>
        <v>130.19999999999999</v>
      </c>
      <c r="AF7" s="52">
        <f t="shared" si="11"/>
        <v>136.5</v>
      </c>
      <c r="AG7" s="52">
        <f t="shared" si="11"/>
        <v>183.5</v>
      </c>
      <c r="AH7" s="52">
        <f t="shared" si="11"/>
        <v>3976.9</v>
      </c>
      <c r="AI7" s="49"/>
      <c r="AJ7" s="52">
        <f>AJ8</f>
        <v>0</v>
      </c>
      <c r="AK7" s="52">
        <f t="shared" ref="AK7:AS7" si="12">AK8</f>
        <v>56.1</v>
      </c>
      <c r="AL7" s="52">
        <f t="shared" si="12"/>
        <v>0</v>
      </c>
      <c r="AM7" s="52">
        <f t="shared" si="12"/>
        <v>2</v>
      </c>
      <c r="AN7" s="52">
        <f t="shared" si="12"/>
        <v>44.1</v>
      </c>
      <c r="AO7" s="52">
        <f t="shared" si="12"/>
        <v>3.1</v>
      </c>
      <c r="AP7" s="52">
        <f t="shared" si="12"/>
        <v>8.6</v>
      </c>
      <c r="AQ7" s="52">
        <f t="shared" si="12"/>
        <v>4.3</v>
      </c>
      <c r="AR7" s="52">
        <f t="shared" si="12"/>
        <v>4.2</v>
      </c>
      <c r="AS7" s="52">
        <f t="shared" si="12"/>
        <v>3.5</v>
      </c>
      <c r="AT7" s="49"/>
      <c r="AU7" s="53">
        <f>AU8</f>
        <v>0</v>
      </c>
      <c r="AV7" s="53">
        <f t="shared" ref="AV7:BD7" si="13">AV8</f>
        <v>543</v>
      </c>
      <c r="AW7" s="53">
        <f t="shared" si="13"/>
        <v>0</v>
      </c>
      <c r="AX7" s="53">
        <f t="shared" si="13"/>
        <v>9</v>
      </c>
      <c r="AY7" s="53">
        <f t="shared" si="13"/>
        <v>26</v>
      </c>
      <c r="AZ7" s="53">
        <f t="shared" si="13"/>
        <v>26</v>
      </c>
      <c r="BA7" s="53">
        <f t="shared" si="13"/>
        <v>87</v>
      </c>
      <c r="BB7" s="53">
        <f t="shared" si="13"/>
        <v>7646</v>
      </c>
      <c r="BC7" s="53">
        <f t="shared" si="13"/>
        <v>53</v>
      </c>
      <c r="BD7" s="53">
        <f t="shared" si="13"/>
        <v>559</v>
      </c>
      <c r="BE7" s="51"/>
      <c r="BF7" s="52">
        <f>BF8</f>
        <v>25.1</v>
      </c>
      <c r="BG7" s="52">
        <f t="shared" ref="BG7:BO7" si="14">BG8</f>
        <v>-52</v>
      </c>
      <c r="BH7" s="52">
        <f t="shared" si="14"/>
        <v>35.200000000000003</v>
      </c>
      <c r="BI7" s="52">
        <f t="shared" si="14"/>
        <v>40.799999999999997</v>
      </c>
      <c r="BJ7" s="52">
        <f t="shared" si="14"/>
        <v>87.9</v>
      </c>
      <c r="BK7" s="52">
        <f t="shared" si="14"/>
        <v>13.5</v>
      </c>
      <c r="BL7" s="52">
        <f t="shared" si="14"/>
        <v>7.1</v>
      </c>
      <c r="BM7" s="52">
        <f t="shared" si="14"/>
        <v>5.6</v>
      </c>
      <c r="BN7" s="52">
        <f t="shared" si="14"/>
        <v>18.100000000000001</v>
      </c>
      <c r="BO7" s="52">
        <f t="shared" si="14"/>
        <v>22.7</v>
      </c>
      <c r="BP7" s="49"/>
      <c r="BQ7" s="53">
        <f>BQ8</f>
        <v>35631</v>
      </c>
      <c r="BR7" s="53">
        <f t="shared" ref="BR7:BZ7" si="15">BR8</f>
        <v>-26070</v>
      </c>
      <c r="BS7" s="53">
        <f t="shared" si="15"/>
        <v>27569</v>
      </c>
      <c r="BT7" s="53">
        <f t="shared" si="15"/>
        <v>27250</v>
      </c>
      <c r="BU7" s="53">
        <f t="shared" si="15"/>
        <v>40341</v>
      </c>
      <c r="BV7" s="53">
        <f t="shared" si="15"/>
        <v>22466</v>
      </c>
      <c r="BW7" s="53">
        <f t="shared" si="15"/>
        <v>4211</v>
      </c>
      <c r="BX7" s="53">
        <f t="shared" si="15"/>
        <v>10653</v>
      </c>
      <c r="BY7" s="53">
        <f t="shared" si="15"/>
        <v>17717</v>
      </c>
      <c r="BZ7" s="53">
        <f t="shared" si="15"/>
        <v>21349</v>
      </c>
      <c r="CA7" s="51"/>
      <c r="CB7" s="52" t="s">
        <v>103</v>
      </c>
      <c r="CC7" s="52" t="s">
        <v>103</v>
      </c>
      <c r="CD7" s="52" t="s">
        <v>103</v>
      </c>
      <c r="CE7" s="52" t="s">
        <v>103</v>
      </c>
      <c r="CF7" s="52" t="s">
        <v>103</v>
      </c>
      <c r="CG7" s="52" t="s">
        <v>103</v>
      </c>
      <c r="CH7" s="52" t="s">
        <v>103</v>
      </c>
      <c r="CI7" s="52" t="s">
        <v>103</v>
      </c>
      <c r="CJ7" s="52" t="s">
        <v>103</v>
      </c>
      <c r="CK7" s="52" t="s">
        <v>101</v>
      </c>
      <c r="CL7" s="49"/>
      <c r="CM7" s="51">
        <f>CM8</f>
        <v>0</v>
      </c>
      <c r="CN7" s="51">
        <f>CN8</f>
        <v>0</v>
      </c>
      <c r="CO7" s="52" t="s">
        <v>103</v>
      </c>
      <c r="CP7" s="52" t="s">
        <v>103</v>
      </c>
      <c r="CQ7" s="52" t="s">
        <v>103</v>
      </c>
      <c r="CR7" s="52" t="s">
        <v>103</v>
      </c>
      <c r="CS7" s="52" t="s">
        <v>103</v>
      </c>
      <c r="CT7" s="52" t="s">
        <v>103</v>
      </c>
      <c r="CU7" s="52" t="s">
        <v>103</v>
      </c>
      <c r="CV7" s="52" t="s">
        <v>103</v>
      </c>
      <c r="CW7" s="52" t="s">
        <v>103</v>
      </c>
      <c r="CX7" s="52" t="s">
        <v>101</v>
      </c>
      <c r="CY7" s="49"/>
      <c r="CZ7" s="52">
        <f>CZ8</f>
        <v>0</v>
      </c>
      <c r="DA7" s="52">
        <f t="shared" ref="DA7:DI7" si="16">DA8</f>
        <v>0</v>
      </c>
      <c r="DB7" s="52">
        <f t="shared" si="16"/>
        <v>0</v>
      </c>
      <c r="DC7" s="52">
        <f t="shared" si="16"/>
        <v>0</v>
      </c>
      <c r="DD7" s="52">
        <f t="shared" si="16"/>
        <v>76.900000000000006</v>
      </c>
      <c r="DE7" s="52">
        <f t="shared" si="16"/>
        <v>1263.5</v>
      </c>
      <c r="DF7" s="52">
        <f t="shared" si="16"/>
        <v>108.5</v>
      </c>
      <c r="DG7" s="52">
        <f t="shared" si="16"/>
        <v>136.19999999999999</v>
      </c>
      <c r="DH7" s="52">
        <f t="shared" si="16"/>
        <v>104.8</v>
      </c>
      <c r="DI7" s="52">
        <f t="shared" si="16"/>
        <v>80.7</v>
      </c>
      <c r="DJ7" s="49"/>
      <c r="DK7" s="52">
        <f>DK8</f>
        <v>85.3</v>
      </c>
      <c r="DL7" s="52">
        <f t="shared" ref="DL7:DT7" si="17">DL8</f>
        <v>25.4</v>
      </c>
      <c r="DM7" s="52">
        <f t="shared" si="17"/>
        <v>28.2</v>
      </c>
      <c r="DN7" s="52">
        <f t="shared" si="17"/>
        <v>27.7</v>
      </c>
      <c r="DO7" s="52">
        <f t="shared" si="17"/>
        <v>29.7</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141500</v>
      </c>
      <c r="D8" s="55">
        <v>47</v>
      </c>
      <c r="E8" s="55">
        <v>14</v>
      </c>
      <c r="F8" s="55">
        <v>0</v>
      </c>
      <c r="G8" s="55">
        <v>1</v>
      </c>
      <c r="H8" s="55" t="s">
        <v>104</v>
      </c>
      <c r="I8" s="55" t="s">
        <v>105</v>
      </c>
      <c r="J8" s="55" t="s">
        <v>106</v>
      </c>
      <c r="K8" s="55" t="s">
        <v>107</v>
      </c>
      <c r="L8" s="55" t="s">
        <v>108</v>
      </c>
      <c r="M8" s="55" t="s">
        <v>109</v>
      </c>
      <c r="N8" s="55" t="s">
        <v>110</v>
      </c>
      <c r="O8" s="56" t="s">
        <v>111</v>
      </c>
      <c r="P8" s="57" t="s">
        <v>21</v>
      </c>
      <c r="Q8" s="57" t="s">
        <v>112</v>
      </c>
      <c r="R8" s="58">
        <v>36</v>
      </c>
      <c r="S8" s="57" t="s">
        <v>113</v>
      </c>
      <c r="T8" s="57" t="s">
        <v>114</v>
      </c>
      <c r="U8" s="58">
        <v>26488</v>
      </c>
      <c r="V8" s="58">
        <v>856</v>
      </c>
      <c r="W8" s="58">
        <v>300</v>
      </c>
      <c r="X8" s="57" t="s">
        <v>115</v>
      </c>
      <c r="Y8" s="59">
        <v>133.6</v>
      </c>
      <c r="Z8" s="59">
        <v>122</v>
      </c>
      <c r="AA8" s="59">
        <v>168.2</v>
      </c>
      <c r="AB8" s="59">
        <v>172.2</v>
      </c>
      <c r="AC8" s="59">
        <v>879.8</v>
      </c>
      <c r="AD8" s="59">
        <v>222.3</v>
      </c>
      <c r="AE8" s="59">
        <v>130.19999999999999</v>
      </c>
      <c r="AF8" s="59">
        <v>136.5</v>
      </c>
      <c r="AG8" s="59">
        <v>183.5</v>
      </c>
      <c r="AH8" s="59">
        <v>3976.9</v>
      </c>
      <c r="AI8" s="56">
        <v>1905.8</v>
      </c>
      <c r="AJ8" s="59">
        <v>0</v>
      </c>
      <c r="AK8" s="59">
        <v>56.1</v>
      </c>
      <c r="AL8" s="59">
        <v>0</v>
      </c>
      <c r="AM8" s="59">
        <v>2</v>
      </c>
      <c r="AN8" s="59">
        <v>44.1</v>
      </c>
      <c r="AO8" s="59">
        <v>3.1</v>
      </c>
      <c r="AP8" s="59">
        <v>8.6</v>
      </c>
      <c r="AQ8" s="59">
        <v>4.3</v>
      </c>
      <c r="AR8" s="59">
        <v>4.2</v>
      </c>
      <c r="AS8" s="59">
        <v>3.5</v>
      </c>
      <c r="AT8" s="56">
        <v>3.9</v>
      </c>
      <c r="AU8" s="60">
        <v>0</v>
      </c>
      <c r="AV8" s="60">
        <v>543</v>
      </c>
      <c r="AW8" s="60">
        <v>0</v>
      </c>
      <c r="AX8" s="60">
        <v>9</v>
      </c>
      <c r="AY8" s="60">
        <v>26</v>
      </c>
      <c r="AZ8" s="60">
        <v>26</v>
      </c>
      <c r="BA8" s="60">
        <v>87</v>
      </c>
      <c r="BB8" s="60">
        <v>7646</v>
      </c>
      <c r="BC8" s="60">
        <v>53</v>
      </c>
      <c r="BD8" s="60">
        <v>559</v>
      </c>
      <c r="BE8" s="60">
        <v>127</v>
      </c>
      <c r="BF8" s="59">
        <v>25.1</v>
      </c>
      <c r="BG8" s="59">
        <v>-52</v>
      </c>
      <c r="BH8" s="59">
        <v>35.200000000000003</v>
      </c>
      <c r="BI8" s="59">
        <v>40.799999999999997</v>
      </c>
      <c r="BJ8" s="59">
        <v>87.9</v>
      </c>
      <c r="BK8" s="59">
        <v>13.5</v>
      </c>
      <c r="BL8" s="59">
        <v>7.1</v>
      </c>
      <c r="BM8" s="59">
        <v>5.6</v>
      </c>
      <c r="BN8" s="59">
        <v>18.100000000000001</v>
      </c>
      <c r="BO8" s="59">
        <v>22.7</v>
      </c>
      <c r="BP8" s="56">
        <v>-55.6</v>
      </c>
      <c r="BQ8" s="60">
        <v>35631</v>
      </c>
      <c r="BR8" s="60">
        <v>-26070</v>
      </c>
      <c r="BS8" s="60">
        <v>27569</v>
      </c>
      <c r="BT8" s="61">
        <v>27250</v>
      </c>
      <c r="BU8" s="61">
        <v>40341</v>
      </c>
      <c r="BV8" s="60">
        <v>22466</v>
      </c>
      <c r="BW8" s="60">
        <v>4211</v>
      </c>
      <c r="BX8" s="60">
        <v>10653</v>
      </c>
      <c r="BY8" s="60">
        <v>17717</v>
      </c>
      <c r="BZ8" s="60">
        <v>21349</v>
      </c>
      <c r="CA8" s="58">
        <v>12639</v>
      </c>
      <c r="CB8" s="59" t="s">
        <v>108</v>
      </c>
      <c r="CC8" s="59" t="s">
        <v>108</v>
      </c>
      <c r="CD8" s="59" t="s">
        <v>108</v>
      </c>
      <c r="CE8" s="59" t="s">
        <v>108</v>
      </c>
      <c r="CF8" s="59" t="s">
        <v>108</v>
      </c>
      <c r="CG8" s="59" t="s">
        <v>108</v>
      </c>
      <c r="CH8" s="59" t="s">
        <v>108</v>
      </c>
      <c r="CI8" s="59" t="s">
        <v>108</v>
      </c>
      <c r="CJ8" s="59" t="s">
        <v>108</v>
      </c>
      <c r="CK8" s="59" t="s">
        <v>108</v>
      </c>
      <c r="CL8" s="56" t="s">
        <v>108</v>
      </c>
      <c r="CM8" s="58">
        <v>0</v>
      </c>
      <c r="CN8" s="58">
        <v>0</v>
      </c>
      <c r="CO8" s="59" t="s">
        <v>108</v>
      </c>
      <c r="CP8" s="59" t="s">
        <v>108</v>
      </c>
      <c r="CQ8" s="59" t="s">
        <v>108</v>
      </c>
      <c r="CR8" s="59" t="s">
        <v>108</v>
      </c>
      <c r="CS8" s="59" t="s">
        <v>108</v>
      </c>
      <c r="CT8" s="59" t="s">
        <v>108</v>
      </c>
      <c r="CU8" s="59" t="s">
        <v>108</v>
      </c>
      <c r="CV8" s="59" t="s">
        <v>108</v>
      </c>
      <c r="CW8" s="59" t="s">
        <v>108</v>
      </c>
      <c r="CX8" s="59" t="s">
        <v>108</v>
      </c>
      <c r="CY8" s="56" t="s">
        <v>108</v>
      </c>
      <c r="CZ8" s="59">
        <v>0</v>
      </c>
      <c r="DA8" s="59">
        <v>0</v>
      </c>
      <c r="DB8" s="59">
        <v>0</v>
      </c>
      <c r="DC8" s="59">
        <v>0</v>
      </c>
      <c r="DD8" s="59">
        <v>76.900000000000006</v>
      </c>
      <c r="DE8" s="59">
        <v>1263.5</v>
      </c>
      <c r="DF8" s="59">
        <v>108.5</v>
      </c>
      <c r="DG8" s="59">
        <v>136.19999999999999</v>
      </c>
      <c r="DH8" s="59">
        <v>104.8</v>
      </c>
      <c r="DI8" s="59">
        <v>80.7</v>
      </c>
      <c r="DJ8" s="56">
        <v>79</v>
      </c>
      <c r="DK8" s="59">
        <v>85.3</v>
      </c>
      <c r="DL8" s="59">
        <v>25.4</v>
      </c>
      <c r="DM8" s="59">
        <v>28.2</v>
      </c>
      <c r="DN8" s="59">
        <v>27.7</v>
      </c>
      <c r="DO8" s="59">
        <v>29.7</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116</v>
      </c>
      <c r="C10" s="64" t="s">
        <v>117</v>
      </c>
      <c r="D10" s="64" t="s">
        <v>118</v>
      </c>
      <c r="E10" s="64" t="s">
        <v>119</v>
      </c>
      <c r="F10" s="64" t="s">
        <v>120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0A0B8AB8-0B4D-464C-AD00-70F04AA86E6A}"/>
</file>

<file path=customXml/itemProps2.xml><?xml version="1.0" encoding="utf-8"?>
<ds:datastoreItem xmlns:ds="http://schemas.openxmlformats.org/officeDocument/2006/customXml" ds:itemID="{97756DCB-E4AB-4B66-BE3D-ABB20081D515}"/>
</file>

<file path=customXml/itemProps3.xml><?xml version="1.0" encoding="utf-8"?>
<ds:datastoreItem xmlns:ds="http://schemas.openxmlformats.org/officeDocument/2006/customXml" ds:itemID="{68B22356-7A69-417A-BBC9-CA587E69DE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2025-02-14T05:59:58Z</dcterms:created>
  <dcterms:modified xsi:type="dcterms:W3CDTF">2025-02-14T06:00:17Z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