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CF8DC35C-E12F-4EEC-9DF7-E67059559053}" xr6:coauthVersionLast="47" xr6:coauthVersionMax="47" xr10:uidLastSave="{C5F65B51-8E9E-4C00-AB24-AB9006C6E866}"/>
  <workbookProtection workbookAlgorithmName="SHA-512" workbookHashValue="phlrNyu+WaQfhm5Zogt/7tCWgERDXk/CA6bc3Uxay+dARC7PQeVG20dC2Bk5Htl4tIqmkqu0jGQaU+7A54HTPg==" workbookSaltValue="NcwbR4JcfCM3RxSm83uKN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JC31" i="4" s="1"/>
  <c r="DI7" i="5"/>
  <c r="DH7" i="5"/>
  <c r="DG7" i="5"/>
  <c r="DF7" i="5"/>
  <c r="DE7" i="5"/>
  <c r="DD7" i="5"/>
  <c r="MI77" i="4" s="1"/>
  <c r="DC7" i="5"/>
  <c r="LT77" i="4" s="1"/>
  <c r="DB7" i="5"/>
  <c r="LE77" i="4" s="1"/>
  <c r="DA7" i="5"/>
  <c r="KP77" i="4" s="1"/>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GQ32" i="4" s="1"/>
  <c r="AQ7" i="5"/>
  <c r="FX32" i="4" s="1"/>
  <c r="AP7" i="5"/>
  <c r="FE32" i="4" s="1"/>
  <c r="AO7" i="5"/>
  <c r="EL32" i="4" s="1"/>
  <c r="AN7" i="5"/>
  <c r="HJ31" i="4" s="1"/>
  <c r="AM7" i="5"/>
  <c r="AL7" i="5"/>
  <c r="AK7" i="5"/>
  <c r="FE31" i="4" s="1"/>
  <c r="AJ7" i="5"/>
  <c r="AH7" i="5"/>
  <c r="AG7" i="5"/>
  <c r="BZ32" i="4" s="1"/>
  <c r="AF7" i="5"/>
  <c r="BG32" i="4" s="1"/>
  <c r="AE7" i="5"/>
  <c r="AD7" i="5"/>
  <c r="AC7" i="5"/>
  <c r="CS31" i="4" s="1"/>
  <c r="AB7" i="5"/>
  <c r="BZ31" i="4" s="1"/>
  <c r="AA7" i="5"/>
  <c r="BG31" i="4" s="1"/>
  <c r="Z7" i="5"/>
  <c r="Y7" i="5"/>
  <c r="X7" i="5"/>
  <c r="W7" i="5"/>
  <c r="V7" i="5"/>
  <c r="HX10" i="4" s="1"/>
  <c r="U7" i="5"/>
  <c r="LJ8" i="4" s="1"/>
  <c r="T7" i="5"/>
  <c r="S7" i="5"/>
  <c r="HX8" i="4" s="1"/>
  <c r="R7" i="5"/>
  <c r="DU10" i="4" s="1"/>
  <c r="Q7" i="5"/>
  <c r="CF10" i="4" s="1"/>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IT77" i="4"/>
  <c r="IE77" i="4"/>
  <c r="HP77" i="4"/>
  <c r="HA77" i="4"/>
  <c r="GL77" i="4"/>
  <c r="BZ77" i="4"/>
  <c r="BK77" i="4"/>
  <c r="AV77" i="4"/>
  <c r="AG77" i="4"/>
  <c r="R77" i="4"/>
  <c r="KO53" i="4"/>
  <c r="JV53" i="4"/>
  <c r="FX53" i="4"/>
  <c r="CS53" i="4"/>
  <c r="BZ53" i="4"/>
  <c r="AN53" i="4"/>
  <c r="U53" i="4"/>
  <c r="MA52" i="4"/>
  <c r="HJ52" i="4"/>
  <c r="GQ52" i="4"/>
  <c r="FX52" i="4"/>
  <c r="FE52" i="4"/>
  <c r="EL52" i="4"/>
  <c r="BZ52" i="4"/>
  <c r="BG52" i="4"/>
  <c r="LH32" i="4"/>
  <c r="KO32" i="4"/>
  <c r="HJ32" i="4"/>
  <c r="CS32" i="4"/>
  <c r="AN32" i="4"/>
  <c r="U32" i="4"/>
  <c r="MA31" i="4"/>
  <c r="LH31" i="4"/>
  <c r="KO31" i="4"/>
  <c r="JV31" i="4"/>
  <c r="GQ31" i="4"/>
  <c r="FX31" i="4"/>
  <c r="EL31" i="4"/>
  <c r="AN31" i="4"/>
  <c r="U31" i="4"/>
  <c r="LJ10" i="4"/>
  <c r="JQ10" i="4"/>
  <c r="JQ8" i="4"/>
  <c r="CF8" i="4"/>
  <c r="AQ8" i="4"/>
  <c r="IT76" i="4" l="1"/>
  <c r="CS51" i="4"/>
  <c r="HJ30" i="4"/>
  <c r="CS30" i="4"/>
  <c r="BZ76" i="4"/>
  <c r="MA51" i="4"/>
  <c r="MI76" i="4"/>
  <c r="HJ51" i="4"/>
  <c r="MA30"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<sst xmlns="http://schemas.openxmlformats.org/spreadsheetml/2006/main" count="278" uniqueCount="125">
  <si>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</si>
  <si>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</si>
  <si>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</si>
  <si>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</si>
  <si>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</si>
  <si>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</si>
  <si>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</si>
  <si>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</si>
  <si>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</si>
  <si>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</si>
  <si>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</si>
  <si>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</si>
  <si>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</si>
  <si>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</si>
  <si>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</si>
  <si>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</si>
  <si>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</si>
  <si>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</si>
  <si>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</si>
  <si>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</si>
  <si>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</si>
  <si>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都市計画駐車場</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</si>
  <si>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</si>
  <si>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</si>
  <si>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</si>
  <si>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</si>
  <si>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</si>
  <si>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</si>
  <si>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</si>
  <si>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</si>
  <si>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</si>
  <si>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</si>
  <si>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</si>
  <si>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</si>
  <si>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</si>
  <si>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</si>
  <si>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</si>
  <si>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</si>
  <si>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</si>
  <si>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</si>
  <si>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</si>
  <si>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</si>
  <si>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</si>
  <si>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</si>
  <si>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</si>
  <si>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</si>
  <si>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</si>
  <si>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</si>
  <si>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</si>
  <si>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</si>
  <si>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</si>
  <si>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</si>
  <si>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</si>
  <si>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</si>
  <si>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</si>
  <si>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</si>
  <si>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</si>
  <si>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</si>
  <si>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</si>
  <si>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</si>
  <si>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</si>
  <si>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</si>
  <si>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</si>
  <si>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</si>
  <si>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</si>
  <si>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</si>
  <si>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</si>
  <si>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</si>
  <si>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</si>
  <si>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</si>
  <si>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</si>
  <si>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</si>
  <si>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</si>
  <si>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</si>
  <si>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</si>
  <si>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</si>
  <si>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</si>
  <si>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</si>
  <si>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</si>
  <si>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</si>
  <si>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</si>
  <si>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</si>
  <si>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</si>
  <si>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</si>
  <si>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</si>
  <si>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</si>
  <si>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</si>
  <si>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</si>
  <si>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</si>
  <si>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</si>
  <si>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</si>
  <si>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</si>
  <si>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</si>
  <si>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</si>
  <si>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</si>
  <si>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</si>
  <si>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</si>
  <si>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</si>
  <si>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</si>
  <si>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</si>
  <si>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</si>
  <si>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</si>
  <si>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</si>
  <si>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</si>
  <si>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</si>
  <si>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</si>
  <si>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</si>
  <si>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</si>
  <si>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</si>
  <si>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</si>
  <si>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</si>
  <si>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</si>
  <si>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</si>
  <si>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</si>
  <si>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</si>
  <si>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</si>
  <si>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</si>
  <si>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</si>
  <si>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</si>
  <si>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</si>
  <si>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</si>
  <si>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新型コロナウィルス感染症の影響が強かった令和２年度以降、年々稼働率は増加しています。
　平均値よりも稼働率は若干高く、駐車場としての需要が今後も継続することが見込まれます。</t>
    <rPh sb="26" eb="28">
      <t>イコウ</t>
    </rPh>
    <rPh sb="29" eb="31">
      <t>ネンネン</t>
    </rPh>
    <rPh sb="31" eb="34">
      <t>カドウリツ</t>
    </rPh>
    <rPh sb="35" eb="37">
      <t>ゾウカ</t>
    </rPh>
    <phoneticPr fontId="5"/>
  </si>
  <si>
    <t>　本駐車場は、平成９年４月から供用を開始した、相模原駐車場整備地区内唯一の都市計画駐車場です。
　一定数の利用があることから、今後も都市計画駐車場として存続させる必要があると考えています。
　また、北口の相模総合補給廠一部返還地のまちづくりによる需要の変化等を注視していく必要があります。</t>
    <phoneticPr fontId="5"/>
  </si>
  <si>
    <t>　駐車場建設費の償還は完了していますが、施設の老朽化が進んでいます。
　今後はエレベーターの改修及び防火設備の改修等の設備投資を見込む必要があります。</t>
    <rPh sb="20" eb="22">
      <t>シセツ</t>
    </rPh>
    <rPh sb="48" eb="49">
      <t>オヨ</t>
    </rPh>
    <phoneticPr fontId="5"/>
  </si>
  <si>
    <t>　駐車場の料金収入等で支出をどの程度賄えているかを示す収益的収支比率（％）は、駐車場建設費の償還が終了した平成３０年度以降１００％を超えており、黒字となっています。
　売上高GOP比率及びEBITDAは平均よりも高い数値となっており、収益性は比較的高い駐車場と考えることができます。</t>
    <rPh sb="106" eb="107">
      <t>タカ</t>
    </rPh>
    <rPh sb="108" eb="110">
      <t>スウチ</t>
    </rPh>
    <rPh sb="117" eb="120">
      <t>シュウエキセイ</t>
    </rPh>
    <rPh sb="121" eb="124">
      <t>ヒカクテキ</t>
    </rPh>
    <rPh sb="124" eb="125">
      <t>タカ</t>
    </rPh>
    <rPh sb="126" eb="129">
      <t>チュウシャジョウ</t>
    </rPh>
    <rPh sb="130" eb="13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</si>
</sst>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115.7</c:v>
                </c:pt>
                <c:pt idx="1">
                  <c:v>124.9</c:v>
                </c:pt>
                <c:pt idx="2">
                  <c:v>148.19999999999999</c:v>
                </c:pt>
                <c:pt idx="3">
                  <c:v>158.69999999999999</c:v>
                </c:pt>
                <c:pt idx="4">
                  <c:v>490.3</c:v>
                </c:pt>
              </c:numCache>
            </c:numRef>
          </c:val>
          <c:extLst>
            <c:ext xmlns:c16="http://schemas.microsoft.com/office/drawing/2014/chart" uri="{C3380CC4-5D6E-409C-BE32-E72D297353CC}">
              <c16:uniqueId val="{00000000-0A26-4F6F-A09F-EFEBDCBDD8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0A26-4F6F-A09F-EFEBDCBDD88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44-4742-8EAD-65102236184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6F44-4742-8EAD-65102236184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B5D-4F73-8E8B-AB80A14F8B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5D-4F73-8E8B-AB80A14F8BF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8C9-45D5-8B09-5D5F9E6DF6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C9-45D5-8B09-5D5F9E6DF6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36.4</c:v>
                </c:pt>
                <c:pt idx="2">
                  <c:v>0</c:v>
                </c:pt>
                <c:pt idx="3">
                  <c:v>0.1</c:v>
                </c:pt>
                <c:pt idx="4">
                  <c:v>35.5</c:v>
                </c:pt>
              </c:numCache>
            </c:numRef>
          </c:val>
          <c:extLst>
            <c:ext xmlns:c16="http://schemas.microsoft.com/office/drawing/2014/chart" uri="{C3380CC4-5D6E-409C-BE32-E72D297353CC}">
              <c16:uniqueId val="{00000000-1CA1-48E9-B7E2-65613A9328E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1CA1-48E9-B7E2-65613A9328E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188</c:v>
                </c:pt>
                <c:pt idx="2">
                  <c:v>0</c:v>
                </c:pt>
                <c:pt idx="3">
                  <c:v>0</c:v>
                </c:pt>
                <c:pt idx="4">
                  <c:v>17</c:v>
                </c:pt>
              </c:numCache>
            </c:numRef>
          </c:val>
          <c:extLst>
            <c:ext xmlns:c16="http://schemas.microsoft.com/office/drawing/2014/chart" uri="{C3380CC4-5D6E-409C-BE32-E72D297353CC}">
              <c16:uniqueId val="{00000000-D2CF-418C-93FE-01104026D41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D2CF-418C-93FE-01104026D41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133.19999999999999</c:v>
                </c:pt>
                <c:pt idx="1">
                  <c:v>111.3</c:v>
                </c:pt>
                <c:pt idx="2">
                  <c:v>122.6</c:v>
                </c:pt>
                <c:pt idx="3">
                  <c:v>133.6</c:v>
                </c:pt>
                <c:pt idx="4">
                  <c:v>135.30000000000001</c:v>
                </c:pt>
              </c:numCache>
            </c:numRef>
          </c:val>
          <c:extLst>
            <c:ext xmlns:c16="http://schemas.microsoft.com/office/drawing/2014/chart" uri="{C3380CC4-5D6E-409C-BE32-E72D297353CC}">
              <c16:uniqueId val="{00000000-7E3B-4B2D-AD2C-A74A955208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E3B-4B2D-AD2C-A74A955208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13.5</c:v>
                </c:pt>
                <c:pt idx="1">
                  <c:v>-13.6</c:v>
                </c:pt>
                <c:pt idx="2">
                  <c:v>25.5</c:v>
                </c:pt>
                <c:pt idx="3">
                  <c:v>36.799999999999997</c:v>
                </c:pt>
                <c:pt idx="4">
                  <c:v>77.2</c:v>
                </c:pt>
              </c:numCache>
            </c:numRef>
          </c:val>
          <c:extLst>
            <c:ext xmlns:c16="http://schemas.microsoft.com/office/drawing/2014/chart" uri="{C3380CC4-5D6E-409C-BE32-E72D297353CC}">
              <c16:uniqueId val="{00000000-0D58-41C7-B20F-1CF3B6E8AD9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0D58-41C7-B20F-1CF3B6E8AD9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8327</c:v>
                </c:pt>
                <c:pt idx="1">
                  <c:v>-6880</c:v>
                </c:pt>
                <c:pt idx="2">
                  <c:v>19162</c:v>
                </c:pt>
                <c:pt idx="3">
                  <c:v>23025</c:v>
                </c:pt>
                <c:pt idx="4">
                  <c:v>24189</c:v>
                </c:pt>
              </c:numCache>
            </c:numRef>
          </c:val>
          <c:extLst>
            <c:ext xmlns:c16="http://schemas.microsoft.com/office/drawing/2014/chart" uri="{C3380CC4-5D6E-409C-BE32-E72D297353CC}">
              <c16:uniqueId val="{00000000-66F3-43F6-ADD7-20F78C662B3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66F3-43F6-ADD7-20F78C662B3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T12" zoomScale="85" zoomScaleNormal="85" zoomScaleSheetLayoutView="70" workbookViewId="0">
      <selection activeCell="ND31" sqref="ND31:NR31"/>
    </sheetView>
  </sheetViews>
  <sheetFormatPr defaultColWidth="2.453125" defaultRowHeight="13" x14ac:dyDescent="0.2"/>
  <cols>
    <col min="1" max="1" width="2.453125" customWidth="1"/>
    <col min="2" max="2" width="0.90625" customWidth="1"/>
    <col min="3" max="244" width="0.453125" customWidth="1"/>
    <col min="245" max="245" width="0.90625" customWidth="1"/>
    <col min="246" max="366" width="0.453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相模原駅自動車駐車場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10027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283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22</v>
      </c>
      <c r="NE10" s="102"/>
      <c r="NF10" s="103" t="s">
        <v>23</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24</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25</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26</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27</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28</v>
      </c>
      <c r="K31" s="95"/>
      <c r="L31" s="95"/>
      <c r="M31" s="95"/>
      <c r="N31" s="95"/>
      <c r="O31" s="95"/>
      <c r="P31" s="95"/>
      <c r="Q31" s="95"/>
      <c r="R31" s="95"/>
      <c r="S31" s="95"/>
      <c r="T31" s="96"/>
      <c r="U31" s="98">
        <f>データ!Y7</f>
        <v>115.7</v>
      </c>
      <c r="V31" s="98"/>
      <c r="W31" s="98"/>
      <c r="X31" s="98"/>
      <c r="Y31" s="98"/>
      <c r="Z31" s="98"/>
      <c r="AA31" s="98"/>
      <c r="AB31" s="98"/>
      <c r="AC31" s="98"/>
      <c r="AD31" s="98"/>
      <c r="AE31" s="98"/>
      <c r="AF31" s="98"/>
      <c r="AG31" s="98"/>
      <c r="AH31" s="98"/>
      <c r="AI31" s="98"/>
      <c r="AJ31" s="98"/>
      <c r="AK31" s="98"/>
      <c r="AL31" s="98"/>
      <c r="AM31" s="98"/>
      <c r="AN31" s="98">
        <f>データ!Z7</f>
        <v>124.9</v>
      </c>
      <c r="AO31" s="98"/>
      <c r="AP31" s="98"/>
      <c r="AQ31" s="98"/>
      <c r="AR31" s="98"/>
      <c r="AS31" s="98"/>
      <c r="AT31" s="98"/>
      <c r="AU31" s="98"/>
      <c r="AV31" s="98"/>
      <c r="AW31" s="98"/>
      <c r="AX31" s="98"/>
      <c r="AY31" s="98"/>
      <c r="AZ31" s="98"/>
      <c r="BA31" s="98"/>
      <c r="BB31" s="98"/>
      <c r="BC31" s="98"/>
      <c r="BD31" s="98"/>
      <c r="BE31" s="98"/>
      <c r="BF31" s="98"/>
      <c r="BG31" s="98">
        <f>データ!AA7</f>
        <v>148.19999999999999</v>
      </c>
      <c r="BH31" s="98"/>
      <c r="BI31" s="98"/>
      <c r="BJ31" s="98"/>
      <c r="BK31" s="98"/>
      <c r="BL31" s="98"/>
      <c r="BM31" s="98"/>
      <c r="BN31" s="98"/>
      <c r="BO31" s="98"/>
      <c r="BP31" s="98"/>
      <c r="BQ31" s="98"/>
      <c r="BR31" s="98"/>
      <c r="BS31" s="98"/>
      <c r="BT31" s="98"/>
      <c r="BU31" s="98"/>
      <c r="BV31" s="98"/>
      <c r="BW31" s="98"/>
      <c r="BX31" s="98"/>
      <c r="BY31" s="98"/>
      <c r="BZ31" s="98">
        <f>データ!AB7</f>
        <v>158.69999999999999</v>
      </c>
      <c r="CA31" s="98"/>
      <c r="CB31" s="98"/>
      <c r="CC31" s="98"/>
      <c r="CD31" s="98"/>
      <c r="CE31" s="98"/>
      <c r="CF31" s="98"/>
      <c r="CG31" s="98"/>
      <c r="CH31" s="98"/>
      <c r="CI31" s="98"/>
      <c r="CJ31" s="98"/>
      <c r="CK31" s="98"/>
      <c r="CL31" s="98"/>
      <c r="CM31" s="98"/>
      <c r="CN31" s="98"/>
      <c r="CO31" s="98"/>
      <c r="CP31" s="98"/>
      <c r="CQ31" s="98"/>
      <c r="CR31" s="98"/>
      <c r="CS31" s="98">
        <f>データ!AC7</f>
        <v>490.3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28</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36.4</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0.1</v>
      </c>
      <c r="GR31" s="98"/>
      <c r="GS31" s="98"/>
      <c r="GT31" s="98"/>
      <c r="GU31" s="98"/>
      <c r="GV31" s="98"/>
      <c r="GW31" s="98"/>
      <c r="GX31" s="98"/>
      <c r="GY31" s="98"/>
      <c r="GZ31" s="98"/>
      <c r="HA31" s="98"/>
      <c r="HB31" s="98"/>
      <c r="HC31" s="98"/>
      <c r="HD31" s="98"/>
      <c r="HE31" s="98"/>
      <c r="HF31" s="98"/>
      <c r="HG31" s="98"/>
      <c r="HH31" s="98"/>
      <c r="HI31" s="98"/>
      <c r="HJ31" s="98">
        <f>データ!AN7</f>
        <v>35.5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28</v>
      </c>
      <c r="IS31" s="95"/>
      <c r="IT31" s="95"/>
      <c r="IU31" s="95"/>
      <c r="IV31" s="95"/>
      <c r="IW31" s="95"/>
      <c r="IX31" s="95"/>
      <c r="IY31" s="95"/>
      <c r="IZ31" s="95"/>
      <c r="JA31" s="95"/>
      <c r="JB31" s="96"/>
      <c r="JC31" s="66">
        <f>データ!DK7</f>
        <v>133.19999999999999</v>
      </c>
      <c r="JD31" s="67"/>
      <c r="JE31" s="67"/>
      <c r="JF31" s="67"/>
      <c r="JG31" s="67"/>
      <c r="JH31" s="67"/>
      <c r="JI31" s="67"/>
      <c r="JJ31" s="67"/>
      <c r="JK31" s="67"/>
      <c r="JL31" s="67"/>
      <c r="JM31" s="67"/>
      <c r="JN31" s="67"/>
      <c r="JO31" s="67"/>
      <c r="JP31" s="67"/>
      <c r="JQ31" s="67"/>
      <c r="JR31" s="67"/>
      <c r="JS31" s="67"/>
      <c r="JT31" s="67"/>
      <c r="JU31" s="68"/>
      <c r="JV31" s="66">
        <f>データ!DL7</f>
        <v>111.3</v>
      </c>
      <c r="JW31" s="67"/>
      <c r="JX31" s="67"/>
      <c r="JY31" s="67"/>
      <c r="JZ31" s="67"/>
      <c r="KA31" s="67"/>
      <c r="KB31" s="67"/>
      <c r="KC31" s="67"/>
      <c r="KD31" s="67"/>
      <c r="KE31" s="67"/>
      <c r="KF31" s="67"/>
      <c r="KG31" s="67"/>
      <c r="KH31" s="67"/>
      <c r="KI31" s="67"/>
      <c r="KJ31" s="67"/>
      <c r="KK31" s="67"/>
      <c r="KL31" s="67"/>
      <c r="KM31" s="67"/>
      <c r="KN31" s="68"/>
      <c r="KO31" s="66">
        <f>データ!DM7</f>
        <v>122.6</v>
      </c>
      <c r="KP31" s="67"/>
      <c r="KQ31" s="67"/>
      <c r="KR31" s="67"/>
      <c r="KS31" s="67"/>
      <c r="KT31" s="67"/>
      <c r="KU31" s="67"/>
      <c r="KV31" s="67"/>
      <c r="KW31" s="67"/>
      <c r="KX31" s="67"/>
      <c r="KY31" s="67"/>
      <c r="KZ31" s="67"/>
      <c r="LA31" s="67"/>
      <c r="LB31" s="67"/>
      <c r="LC31" s="67"/>
      <c r="LD31" s="67"/>
      <c r="LE31" s="67"/>
      <c r="LF31" s="67"/>
      <c r="LG31" s="68"/>
      <c r="LH31" s="66">
        <f>データ!DN7</f>
        <v>133.6</v>
      </c>
      <c r="LI31" s="67"/>
      <c r="LJ31" s="67"/>
      <c r="LK31" s="67"/>
      <c r="LL31" s="67"/>
      <c r="LM31" s="67"/>
      <c r="LN31" s="67"/>
      <c r="LO31" s="67"/>
      <c r="LP31" s="67"/>
      <c r="LQ31" s="67"/>
      <c r="LR31" s="67"/>
      <c r="LS31" s="67"/>
      <c r="LT31" s="67"/>
      <c r="LU31" s="67"/>
      <c r="LV31" s="67"/>
      <c r="LW31" s="67"/>
      <c r="LX31" s="67"/>
      <c r="LY31" s="67"/>
      <c r="LZ31" s="68"/>
      <c r="MA31" s="66">
        <f>データ!DO7</f>
        <v>135.30000000000001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29</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30</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30</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30</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31</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28</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188</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17</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28</v>
      </c>
      <c r="EB52" s="95"/>
      <c r="EC52" s="95"/>
      <c r="ED52" s="95"/>
      <c r="EE52" s="95"/>
      <c r="EF52" s="95"/>
      <c r="EG52" s="95"/>
      <c r="EH52" s="95"/>
      <c r="EI52" s="95"/>
      <c r="EJ52" s="95"/>
      <c r="EK52" s="96"/>
      <c r="EL52" s="98">
        <f>データ!BF7</f>
        <v>13.5</v>
      </c>
      <c r="EM52" s="98"/>
      <c r="EN52" s="98"/>
      <c r="EO52" s="98"/>
      <c r="EP52" s="98"/>
      <c r="EQ52" s="98"/>
      <c r="ER52" s="98"/>
      <c r="ES52" s="98"/>
      <c r="ET52" s="98"/>
      <c r="EU52" s="98"/>
      <c r="EV52" s="98"/>
      <c r="EW52" s="98"/>
      <c r="EX52" s="98"/>
      <c r="EY52" s="98"/>
      <c r="EZ52" s="98"/>
      <c r="FA52" s="98"/>
      <c r="FB52" s="98"/>
      <c r="FC52" s="98"/>
      <c r="FD52" s="98"/>
      <c r="FE52" s="98">
        <f>データ!BG7</f>
        <v>-13.6</v>
      </c>
      <c r="FF52" s="98"/>
      <c r="FG52" s="98"/>
      <c r="FH52" s="98"/>
      <c r="FI52" s="98"/>
      <c r="FJ52" s="98"/>
      <c r="FK52" s="98"/>
      <c r="FL52" s="98"/>
      <c r="FM52" s="98"/>
      <c r="FN52" s="98"/>
      <c r="FO52" s="98"/>
      <c r="FP52" s="98"/>
      <c r="FQ52" s="98"/>
      <c r="FR52" s="98"/>
      <c r="FS52" s="98"/>
      <c r="FT52" s="98"/>
      <c r="FU52" s="98"/>
      <c r="FV52" s="98"/>
      <c r="FW52" s="98"/>
      <c r="FX52" s="98">
        <f>データ!BH7</f>
        <v>25.5</v>
      </c>
      <c r="FY52" s="98"/>
      <c r="FZ52" s="98"/>
      <c r="GA52" s="98"/>
      <c r="GB52" s="98"/>
      <c r="GC52" s="98"/>
      <c r="GD52" s="98"/>
      <c r="GE52" s="98"/>
      <c r="GF52" s="98"/>
      <c r="GG52" s="98"/>
      <c r="GH52" s="98"/>
      <c r="GI52" s="98"/>
      <c r="GJ52" s="98"/>
      <c r="GK52" s="98"/>
      <c r="GL52" s="98"/>
      <c r="GM52" s="98"/>
      <c r="GN52" s="98"/>
      <c r="GO52" s="98"/>
      <c r="GP52" s="98"/>
      <c r="GQ52" s="98">
        <f>データ!BI7</f>
        <v>36.799999999999997</v>
      </c>
      <c r="GR52" s="98"/>
      <c r="GS52" s="98"/>
      <c r="GT52" s="98"/>
      <c r="GU52" s="98"/>
      <c r="GV52" s="98"/>
      <c r="GW52" s="98"/>
      <c r="GX52" s="98"/>
      <c r="GY52" s="98"/>
      <c r="GZ52" s="98"/>
      <c r="HA52" s="98"/>
      <c r="HB52" s="98"/>
      <c r="HC52" s="98"/>
      <c r="HD52" s="98"/>
      <c r="HE52" s="98"/>
      <c r="HF52" s="98"/>
      <c r="HG52" s="98"/>
      <c r="HH52" s="98"/>
      <c r="HI52" s="98"/>
      <c r="HJ52" s="98">
        <f>データ!BJ7</f>
        <v>77.2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28</v>
      </c>
      <c r="IS52" s="95"/>
      <c r="IT52" s="95"/>
      <c r="IU52" s="95"/>
      <c r="IV52" s="95"/>
      <c r="IW52" s="95"/>
      <c r="IX52" s="95"/>
      <c r="IY52" s="95"/>
      <c r="IZ52" s="95"/>
      <c r="JA52" s="95"/>
      <c r="JB52" s="96"/>
      <c r="JC52" s="97">
        <f>データ!BQ7</f>
        <v>8327</v>
      </c>
      <c r="JD52" s="97"/>
      <c r="JE52" s="97"/>
      <c r="JF52" s="97"/>
      <c r="JG52" s="97"/>
      <c r="JH52" s="97"/>
      <c r="JI52" s="97"/>
      <c r="JJ52" s="97"/>
      <c r="JK52" s="97"/>
      <c r="JL52" s="97"/>
      <c r="JM52" s="97"/>
      <c r="JN52" s="97"/>
      <c r="JO52" s="97"/>
      <c r="JP52" s="97"/>
      <c r="JQ52" s="97"/>
      <c r="JR52" s="97"/>
      <c r="JS52" s="97"/>
      <c r="JT52" s="97"/>
      <c r="JU52" s="97"/>
      <c r="JV52" s="97">
        <f>データ!BR7</f>
        <v>-6880</v>
      </c>
      <c r="JW52" s="97"/>
      <c r="JX52" s="97"/>
      <c r="JY52" s="97"/>
      <c r="JZ52" s="97"/>
      <c r="KA52" s="97"/>
      <c r="KB52" s="97"/>
      <c r="KC52" s="97"/>
      <c r="KD52" s="97"/>
      <c r="KE52" s="97"/>
      <c r="KF52" s="97"/>
      <c r="KG52" s="97"/>
      <c r="KH52" s="97"/>
      <c r="KI52" s="97"/>
      <c r="KJ52" s="97"/>
      <c r="KK52" s="97"/>
      <c r="KL52" s="97"/>
      <c r="KM52" s="97"/>
      <c r="KN52" s="97"/>
      <c r="KO52" s="97">
        <f>データ!BS7</f>
        <v>19162</v>
      </c>
      <c r="KP52" s="97"/>
      <c r="KQ52" s="97"/>
      <c r="KR52" s="97"/>
      <c r="KS52" s="97"/>
      <c r="KT52" s="97"/>
      <c r="KU52" s="97"/>
      <c r="KV52" s="97"/>
      <c r="KW52" s="97"/>
      <c r="KX52" s="97"/>
      <c r="KY52" s="97"/>
      <c r="KZ52" s="97"/>
      <c r="LA52" s="97"/>
      <c r="LB52" s="97"/>
      <c r="LC52" s="97"/>
      <c r="LD52" s="97"/>
      <c r="LE52" s="97"/>
      <c r="LF52" s="97"/>
      <c r="LG52" s="97"/>
      <c r="LH52" s="97">
        <f>データ!BT7</f>
        <v>23025</v>
      </c>
      <c r="LI52" s="97"/>
      <c r="LJ52" s="97"/>
      <c r="LK52" s="97"/>
      <c r="LL52" s="97"/>
      <c r="LM52" s="97"/>
      <c r="LN52" s="97"/>
      <c r="LO52" s="97"/>
      <c r="LP52" s="97"/>
      <c r="LQ52" s="97"/>
      <c r="LR52" s="97"/>
      <c r="LS52" s="97"/>
      <c r="LT52" s="97"/>
      <c r="LU52" s="97"/>
      <c r="LV52" s="97"/>
      <c r="LW52" s="97"/>
      <c r="LX52" s="97"/>
      <c r="LY52" s="97"/>
      <c r="LZ52" s="97"/>
      <c r="MA52" s="97">
        <f>データ!BU7</f>
        <v>24189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30</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30</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30</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32</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33</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34</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35</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28</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28</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28</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30</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30</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30</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36</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37</v>
      </c>
      <c r="C87" s="34" t="s">
        <v>38</v>
      </c>
      <c r="D87" s="34" t="s">
        <v>39</v>
      </c>
      <c r="E87" s="34" t="s">
        <v>40</v>
      </c>
      <c r="F87" s="34" t="s">
        <v>41</v>
      </c>
      <c r="G87" s="34" t="s">
        <v>42</v>
      </c>
      <c r="H87" s="34" t="s">
        <v>43</v>
      </c>
      <c r="I87" s="34" t="s">
        <v>44</v>
      </c>
      <c r="J87" s="34" t="s">
        <v>45</v>
      </c>
      <c r="K87" s="34" t="s">
        <v>46</v>
      </c>
      <c r="L87" s="34" t="s">
        <v>47</v>
      </c>
      <c r="M87" s="35" t="s">
        <v>48</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49</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RGi8vQ/k0Anyl9KE/Trw1r2e+JVPnF1wkp/AteLqohpP1rfMOmln8DubVrDEhk5obT+f2bYT3mVyvG3j/Lm3Q==" saltValue="237EpmbdsZ28I2hOrRa2R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topLeftCell="DA1" workbookViewId="0">
      <selection activeCell="DO9" sqref="DO9"/>
    </sheetView>
  </sheetViews>
  <sheetFormatPr defaultRowHeight="13" x14ac:dyDescent="0.2"/>
  <cols>
    <col min="1" max="1" width="14.453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4"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26</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36</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141500</v>
      </c>
      <c r="D6" s="48">
        <f t="shared" si="1"/>
        <v>47</v>
      </c>
      <c r="E6" s="48">
        <f t="shared" si="1"/>
        <v>14</v>
      </c>
      <c r="F6" s="48">
        <f t="shared" si="1"/>
        <v>0</v>
      </c>
      <c r="G6" s="48">
        <f t="shared" si="1"/>
        <v>2</v>
      </c>
      <c r="H6" s="48" t="str">
        <f>SUBSTITUTE(H8,"　","")</f>
        <v>神奈川県相模原市</v>
      </c>
      <c r="I6" s="48" t="str">
        <f t="shared" si="1"/>
        <v>相模原駅自動車駐車場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27</v>
      </c>
      <c r="S6" s="50" t="str">
        <f t="shared" si="1"/>
        <v>商業施設</v>
      </c>
      <c r="T6" s="50" t="str">
        <f t="shared" si="1"/>
        <v>無</v>
      </c>
      <c r="U6" s="51">
        <f t="shared" si="1"/>
        <v>10027</v>
      </c>
      <c r="V6" s="51">
        <f t="shared" si="1"/>
        <v>283</v>
      </c>
      <c r="W6" s="51">
        <f t="shared" si="1"/>
        <v>300</v>
      </c>
      <c r="X6" s="50" t="str">
        <f t="shared" si="1"/>
        <v>利用料金制</v>
      </c>
      <c r="Y6" s="52">
        <f>IF(Y8="-",NA(),Y8)</f>
        <v>115.7</v>
      </c>
      <c r="Z6" s="52">
        <f t="shared" ref="Z6:AH6" si="2">IF(Z8="-",NA(),Z8)</f>
        <v>124.9</v>
      </c>
      <c r="AA6" s="52">
        <f t="shared" si="2"/>
        <v>148.19999999999999</v>
      </c>
      <c r="AB6" s="52">
        <f t="shared" si="2"/>
        <v>158.69999999999999</v>
      </c>
      <c r="AC6" s="52">
        <f t="shared" si="2"/>
        <v>490.3</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36.4</v>
      </c>
      <c r="AL6" s="52">
        <f t="shared" si="3"/>
        <v>0</v>
      </c>
      <c r="AM6" s="52">
        <f t="shared" si="3"/>
        <v>0.1</v>
      </c>
      <c r="AN6" s="52">
        <f t="shared" si="3"/>
        <v>35.5</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188</v>
      </c>
      <c r="AW6" s="53">
        <f t="shared" si="4"/>
        <v>0</v>
      </c>
      <c r="AX6" s="53">
        <f t="shared" si="4"/>
        <v>0</v>
      </c>
      <c r="AY6" s="53">
        <f t="shared" si="4"/>
        <v>17</v>
      </c>
      <c r="AZ6" s="53">
        <f t="shared" si="4"/>
        <v>26</v>
      </c>
      <c r="BA6" s="53">
        <f t="shared" si="4"/>
        <v>87</v>
      </c>
      <c r="BB6" s="53">
        <f t="shared" si="4"/>
        <v>7646</v>
      </c>
      <c r="BC6" s="53">
        <f t="shared" si="4"/>
        <v>53</v>
      </c>
      <c r="BD6" s="53">
        <f t="shared" si="4"/>
        <v>559</v>
      </c>
      <c r="BE6" s="51" t="str">
        <f>IF(BE8="-","",IF(BE8="-","【-】","【"&amp;SUBSTITUTE(TEXT(BE8,"#,##0"),"-","△")&amp;"】"))</f>
        <v>【127】</v>
      </c>
      <c r="BF6" s="52">
        <f>IF(BF8="-",NA(),BF8)</f>
        <v>13.5</v>
      </c>
      <c r="BG6" s="52">
        <f t="shared" ref="BG6:BO6" si="5">IF(BG8="-",NA(),BG8)</f>
        <v>-13.6</v>
      </c>
      <c r="BH6" s="52">
        <f t="shared" si="5"/>
        <v>25.5</v>
      </c>
      <c r="BI6" s="52">
        <f t="shared" si="5"/>
        <v>36.799999999999997</v>
      </c>
      <c r="BJ6" s="52">
        <f t="shared" si="5"/>
        <v>77.2</v>
      </c>
      <c r="BK6" s="52">
        <f t="shared" si="5"/>
        <v>13.5</v>
      </c>
      <c r="BL6" s="52">
        <f t="shared" si="5"/>
        <v>7.1</v>
      </c>
      <c r="BM6" s="52">
        <f t="shared" si="5"/>
        <v>5.6</v>
      </c>
      <c r="BN6" s="52">
        <f t="shared" si="5"/>
        <v>18.100000000000001</v>
      </c>
      <c r="BO6" s="52">
        <f t="shared" si="5"/>
        <v>22.7</v>
      </c>
      <c r="BP6" s="49" t="str">
        <f>IF(BP8="-","",IF(BP8="-","【-】","【"&amp;SUBSTITUTE(TEXT(BP8,"#,##0.0"),"-","△")&amp;"】"))</f>
        <v>【△55.6】</v>
      </c>
      <c r="BQ6" s="53">
        <f>IF(BQ8="-",NA(),BQ8)</f>
        <v>8327</v>
      </c>
      <c r="BR6" s="53">
        <f t="shared" ref="BR6:BZ6" si="6">IF(BR8="-",NA(),BR8)</f>
        <v>-6880</v>
      </c>
      <c r="BS6" s="53">
        <f t="shared" si="6"/>
        <v>19162</v>
      </c>
      <c r="BT6" s="53">
        <f t="shared" si="6"/>
        <v>23025</v>
      </c>
      <c r="BU6" s="53">
        <f t="shared" si="6"/>
        <v>24189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133.19999999999999</v>
      </c>
      <c r="DL6" s="52">
        <f t="shared" ref="DL6:DT6" si="9">IF(DL8="-",NA(),DL8)</f>
        <v>111.3</v>
      </c>
      <c r="DM6" s="52">
        <f t="shared" si="9"/>
        <v>122.6</v>
      </c>
      <c r="DN6" s="52">
        <f t="shared" si="9"/>
        <v>133.6</v>
      </c>
      <c r="DO6" s="52">
        <f t="shared" si="9"/>
        <v>135.30000000000001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102</v>
      </c>
      <c r="B7" s="48">
        <f t="shared" ref="B7:X7" si="10">B8</f>
        <v>2023</v>
      </c>
      <c r="C7" s="48">
        <f t="shared" si="10"/>
        <v>141500</v>
      </c>
      <c r="D7" s="48">
        <f t="shared" si="10"/>
        <v>47</v>
      </c>
      <c r="E7" s="48">
        <f t="shared" si="10"/>
        <v>14</v>
      </c>
      <c r="F7" s="48">
        <f t="shared" si="10"/>
        <v>0</v>
      </c>
      <c r="G7" s="48">
        <f t="shared" si="10"/>
        <v>2</v>
      </c>
      <c r="H7" s="48" t="str">
        <f t="shared" si="10"/>
        <v>神奈川県　相模原市</v>
      </c>
      <c r="I7" s="48" t="str">
        <f t="shared" si="10"/>
        <v>相模原駅自動車駐車場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27</v>
      </c>
      <c r="S7" s="50" t="str">
        <f t="shared" si="10"/>
        <v>商業施設</v>
      </c>
      <c r="T7" s="50" t="str">
        <f t="shared" si="10"/>
        <v>無</v>
      </c>
      <c r="U7" s="51">
        <f t="shared" si="10"/>
        <v>10027</v>
      </c>
      <c r="V7" s="51">
        <f t="shared" si="10"/>
        <v>283</v>
      </c>
      <c r="W7" s="51">
        <f t="shared" si="10"/>
        <v>300</v>
      </c>
      <c r="X7" s="50" t="str">
        <f t="shared" si="10"/>
        <v>利用料金制</v>
      </c>
      <c r="Y7" s="52">
        <f>Y8</f>
        <v>115.7</v>
      </c>
      <c r="Z7" s="52">
        <f t="shared" ref="Z7:AH7" si="11">Z8</f>
        <v>124.9</v>
      </c>
      <c r="AA7" s="52">
        <f t="shared" si="11"/>
        <v>148.19999999999999</v>
      </c>
      <c r="AB7" s="52">
        <f t="shared" si="11"/>
        <v>158.69999999999999</v>
      </c>
      <c r="AC7" s="52">
        <f t="shared" si="11"/>
        <v>490.3</v>
      </c>
      <c r="AD7" s="52">
        <f t="shared" si="11"/>
        <v>222.3</v>
      </c>
      <c r="AE7" s="52">
        <f t="shared" si="11"/>
        <v>130.19999999999999</v>
      </c>
      <c r="AF7" s="52">
        <f t="shared" si="11"/>
        <v>136.5</v>
      </c>
      <c r="AG7" s="52">
        <f t="shared" si="11"/>
        <v>183.5</v>
      </c>
      <c r="AH7" s="52">
        <f t="shared" si="11"/>
        <v>3976.9</v>
      </c>
      <c r="AI7" s="49"/>
      <c r="AJ7" s="52">
        <f>AJ8</f>
        <v>0</v>
      </c>
      <c r="AK7" s="52">
        <f t="shared" ref="AK7:AS7" si="12">AK8</f>
        <v>36.4</v>
      </c>
      <c r="AL7" s="52">
        <f t="shared" si="12"/>
        <v>0</v>
      </c>
      <c r="AM7" s="52">
        <f t="shared" si="12"/>
        <v>0.1</v>
      </c>
      <c r="AN7" s="52">
        <f t="shared" si="12"/>
        <v>35.5</v>
      </c>
      <c r="AO7" s="52">
        <f t="shared" si="12"/>
        <v>3.1</v>
      </c>
      <c r="AP7" s="52">
        <f t="shared" si="12"/>
        <v>8.6</v>
      </c>
      <c r="AQ7" s="52">
        <f t="shared" si="12"/>
        <v>4.3</v>
      </c>
      <c r="AR7" s="52">
        <f t="shared" si="12"/>
        <v>4.2</v>
      </c>
      <c r="AS7" s="52">
        <f t="shared" si="12"/>
        <v>3.5</v>
      </c>
      <c r="AT7" s="49"/>
      <c r="AU7" s="53">
        <f>AU8</f>
        <v>0</v>
      </c>
      <c r="AV7" s="53">
        <f t="shared" ref="AV7:BD7" si="13">AV8</f>
        <v>188</v>
      </c>
      <c r="AW7" s="53">
        <f t="shared" si="13"/>
        <v>0</v>
      </c>
      <c r="AX7" s="53">
        <f t="shared" si="13"/>
        <v>0</v>
      </c>
      <c r="AY7" s="53">
        <f t="shared" si="13"/>
        <v>17</v>
      </c>
      <c r="AZ7" s="53">
        <f t="shared" si="13"/>
        <v>26</v>
      </c>
      <c r="BA7" s="53">
        <f t="shared" si="13"/>
        <v>87</v>
      </c>
      <c r="BB7" s="53">
        <f t="shared" si="13"/>
        <v>7646</v>
      </c>
      <c r="BC7" s="53">
        <f t="shared" si="13"/>
        <v>53</v>
      </c>
      <c r="BD7" s="53">
        <f t="shared" si="13"/>
        <v>559</v>
      </c>
      <c r="BE7" s="51"/>
      <c r="BF7" s="52">
        <f>BF8</f>
        <v>13.5</v>
      </c>
      <c r="BG7" s="52">
        <f t="shared" ref="BG7:BO7" si="14">BG8</f>
        <v>-13.6</v>
      </c>
      <c r="BH7" s="52">
        <f t="shared" si="14"/>
        <v>25.5</v>
      </c>
      <c r="BI7" s="52">
        <f t="shared" si="14"/>
        <v>36.799999999999997</v>
      </c>
      <c r="BJ7" s="52">
        <f t="shared" si="14"/>
        <v>77.2</v>
      </c>
      <c r="BK7" s="52">
        <f t="shared" si="14"/>
        <v>13.5</v>
      </c>
      <c r="BL7" s="52">
        <f t="shared" si="14"/>
        <v>7.1</v>
      </c>
      <c r="BM7" s="52">
        <f t="shared" si="14"/>
        <v>5.6</v>
      </c>
      <c r="BN7" s="52">
        <f t="shared" si="14"/>
        <v>18.100000000000001</v>
      </c>
      <c r="BO7" s="52">
        <f t="shared" si="14"/>
        <v>22.7</v>
      </c>
      <c r="BP7" s="49"/>
      <c r="BQ7" s="53">
        <f>BQ8</f>
        <v>8327</v>
      </c>
      <c r="BR7" s="53">
        <f t="shared" ref="BR7:BZ7" si="15">BR8</f>
        <v>-6880</v>
      </c>
      <c r="BS7" s="53">
        <f t="shared" si="15"/>
        <v>19162</v>
      </c>
      <c r="BT7" s="53">
        <f t="shared" si="15"/>
        <v>23025</v>
      </c>
      <c r="BU7" s="53">
        <f t="shared" si="15"/>
        <v>24189</v>
      </c>
      <c r="BV7" s="53">
        <f t="shared" si="15"/>
        <v>22466</v>
      </c>
      <c r="BW7" s="53">
        <f t="shared" si="15"/>
        <v>4211</v>
      </c>
      <c r="BX7" s="53">
        <f t="shared" si="15"/>
        <v>10653</v>
      </c>
      <c r="BY7" s="53">
        <f t="shared" si="15"/>
        <v>17717</v>
      </c>
      <c r="BZ7" s="53">
        <f t="shared" si="15"/>
        <v>21349</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133.19999999999999</v>
      </c>
      <c r="DL7" s="52">
        <f t="shared" ref="DL7:DT7" si="17">DL8</f>
        <v>111.3</v>
      </c>
      <c r="DM7" s="52">
        <f t="shared" si="17"/>
        <v>122.6</v>
      </c>
      <c r="DN7" s="52">
        <f t="shared" si="17"/>
        <v>133.6</v>
      </c>
      <c r="DO7" s="52">
        <f t="shared" si="17"/>
        <v>135.30000000000001</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141500</v>
      </c>
      <c r="D8" s="55">
        <v>47</v>
      </c>
      <c r="E8" s="55">
        <v>14</v>
      </c>
      <c r="F8" s="55">
        <v>0</v>
      </c>
      <c r="G8" s="55">
        <v>2</v>
      </c>
      <c r="H8" s="55" t="s">
        <v>104</v>
      </c>
      <c r="I8" s="55" t="s">
        <v>105</v>
      </c>
      <c r="J8" s="55" t="s">
        <v>106</v>
      </c>
      <c r="K8" s="55" t="s">
        <v>107</v>
      </c>
      <c r="L8" s="55" t="s">
        <v>108</v>
      </c>
      <c r="M8" s="55" t="s">
        <v>109</v>
      </c>
      <c r="N8" s="55" t="s">
        <v>110</v>
      </c>
      <c r="O8" s="56" t="s">
        <v>111</v>
      </c>
      <c r="P8" s="57" t="s">
        <v>21</v>
      </c>
      <c r="Q8" s="57" t="s">
        <v>112</v>
      </c>
      <c r="R8" s="58">
        <v>27</v>
      </c>
      <c r="S8" s="57" t="s">
        <v>113</v>
      </c>
      <c r="T8" s="57" t="s">
        <v>114</v>
      </c>
      <c r="U8" s="58">
        <v>10027</v>
      </c>
      <c r="V8" s="58">
        <v>283</v>
      </c>
      <c r="W8" s="58">
        <v>300</v>
      </c>
      <c r="X8" s="57" t="s">
        <v>115</v>
      </c>
      <c r="Y8" s="59">
        <v>115.7</v>
      </c>
      <c r="Z8" s="59">
        <v>124.9</v>
      </c>
      <c r="AA8" s="59">
        <v>148.19999999999999</v>
      </c>
      <c r="AB8" s="59">
        <v>158.69999999999999</v>
      </c>
      <c r="AC8" s="59">
        <v>490.3</v>
      </c>
      <c r="AD8" s="59">
        <v>222.3</v>
      </c>
      <c r="AE8" s="59">
        <v>130.19999999999999</v>
      </c>
      <c r="AF8" s="59">
        <v>136.5</v>
      </c>
      <c r="AG8" s="59">
        <v>183.5</v>
      </c>
      <c r="AH8" s="59">
        <v>3976.9</v>
      </c>
      <c r="AI8" s="56">
        <v>1905.8</v>
      </c>
      <c r="AJ8" s="59">
        <v>0</v>
      </c>
      <c r="AK8" s="59">
        <v>36.4</v>
      </c>
      <c r="AL8" s="59">
        <v>0</v>
      </c>
      <c r="AM8" s="59">
        <v>0.1</v>
      </c>
      <c r="AN8" s="59">
        <v>35.5</v>
      </c>
      <c r="AO8" s="59">
        <v>3.1</v>
      </c>
      <c r="AP8" s="59">
        <v>8.6</v>
      </c>
      <c r="AQ8" s="59">
        <v>4.3</v>
      </c>
      <c r="AR8" s="59">
        <v>4.2</v>
      </c>
      <c r="AS8" s="59">
        <v>3.5</v>
      </c>
      <c r="AT8" s="56">
        <v>3.9</v>
      </c>
      <c r="AU8" s="60">
        <v>0</v>
      </c>
      <c r="AV8" s="60">
        <v>188</v>
      </c>
      <c r="AW8" s="60">
        <v>0</v>
      </c>
      <c r="AX8" s="60">
        <v>0</v>
      </c>
      <c r="AY8" s="60">
        <v>17</v>
      </c>
      <c r="AZ8" s="60">
        <v>26</v>
      </c>
      <c r="BA8" s="60">
        <v>87</v>
      </c>
      <c r="BB8" s="60">
        <v>7646</v>
      </c>
      <c r="BC8" s="60">
        <v>53</v>
      </c>
      <c r="BD8" s="60">
        <v>559</v>
      </c>
      <c r="BE8" s="60">
        <v>127</v>
      </c>
      <c r="BF8" s="59">
        <v>13.5</v>
      </c>
      <c r="BG8" s="59">
        <v>-13.6</v>
      </c>
      <c r="BH8" s="59">
        <v>25.5</v>
      </c>
      <c r="BI8" s="59">
        <v>36.799999999999997</v>
      </c>
      <c r="BJ8" s="59">
        <v>77.2</v>
      </c>
      <c r="BK8" s="59">
        <v>13.5</v>
      </c>
      <c r="BL8" s="59">
        <v>7.1</v>
      </c>
      <c r="BM8" s="59">
        <v>5.6</v>
      </c>
      <c r="BN8" s="59">
        <v>18.100000000000001</v>
      </c>
      <c r="BO8" s="59">
        <v>22.7</v>
      </c>
      <c r="BP8" s="56">
        <v>-55.6</v>
      </c>
      <c r="BQ8" s="60">
        <v>8327</v>
      </c>
      <c r="BR8" s="60">
        <v>-6880</v>
      </c>
      <c r="BS8" s="60">
        <v>19162</v>
      </c>
      <c r="BT8" s="61">
        <v>23025</v>
      </c>
      <c r="BU8" s="61">
        <v>24189</v>
      </c>
      <c r="BV8" s="60">
        <v>22466</v>
      </c>
      <c r="BW8" s="60">
        <v>4211</v>
      </c>
      <c r="BX8" s="60">
        <v>10653</v>
      </c>
      <c r="BY8" s="60">
        <v>17717</v>
      </c>
      <c r="BZ8" s="60">
        <v>21349</v>
      </c>
      <c r="CA8" s="58">
        <v>12639</v>
      </c>
      <c r="CB8" s="59" t="s">
        <v>108</v>
      </c>
      <c r="CC8" s="59" t="s">
        <v>108</v>
      </c>
      <c r="CD8" s="59" t="s">
        <v>108</v>
      </c>
      <c r="CE8" s="59" t="s">
        <v>108</v>
      </c>
      <c r="CF8" s="59" t="s">
        <v>108</v>
      </c>
      <c r="CG8" s="59" t="s">
        <v>108</v>
      </c>
      <c r="CH8" s="59" t="s">
        <v>108</v>
      </c>
      <c r="CI8" s="59" t="s">
        <v>108</v>
      </c>
      <c r="CJ8" s="59" t="s">
        <v>108</v>
      </c>
      <c r="CK8" s="59" t="s">
        <v>108</v>
      </c>
      <c r="CL8" s="56" t="s">
        <v>108</v>
      </c>
      <c r="CM8" s="58">
        <v>0</v>
      </c>
      <c r="CN8" s="58">
        <v>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1263.5</v>
      </c>
      <c r="DF8" s="59">
        <v>108.5</v>
      </c>
      <c r="DG8" s="59">
        <v>136.19999999999999</v>
      </c>
      <c r="DH8" s="59">
        <v>104.8</v>
      </c>
      <c r="DI8" s="59">
        <v>80.7</v>
      </c>
      <c r="DJ8" s="56">
        <v>79</v>
      </c>
      <c r="DK8" s="59">
        <v>133.19999999999999</v>
      </c>
      <c r="DL8" s="59">
        <v>111.3</v>
      </c>
      <c r="DM8" s="59">
        <v>122.6</v>
      </c>
      <c r="DN8" s="59">
        <v>133.6</v>
      </c>
      <c r="DO8" s="59">
        <v>135.30000000000001</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C448B0C-BE08-4A19-B39E-2C654DA92BD5}"/>
</file>

<file path=customXml/itemProps2.xml><?xml version="1.0" encoding="utf-8"?>
<ds:datastoreItem xmlns:ds="http://schemas.openxmlformats.org/officeDocument/2006/customXml" ds:itemID="{A84828CD-8B50-4C66-85B8-6760C31EFF7B}"/>
</file>

<file path=customXml/itemProps3.xml><?xml version="1.0" encoding="utf-8"?>
<ds:datastoreItem xmlns:ds="http://schemas.openxmlformats.org/officeDocument/2006/customXml" ds:itemID="{200D70C1-FAA0-4D57-9318-E50C696436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2025-02-14T06:00:37Z</dcterms:created>
  <dcterms:modified xsi:type="dcterms:W3CDTF">2025-02-14T06:00:54Z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