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C495CCC7-EDD0-460F-A16C-DF6D1F629586}" xr6:coauthVersionLast="47" xr6:coauthVersionMax="47" xr10:uidLastSave="{A8BB3E50-CC0E-427C-825B-928EDF2B2B1C}"/>
  <workbookProtection workbookAlgorithmName="SHA-512" workbookHashValue="6rh0vJ10lmQalAbkkNVW1azmJ75SbdHAXTyW3xwdoxuGCRoPUBDiwsIB+dQMUTP4etW9ts+IDgJ6c2chAWQMOw==" workbookSaltValue="+AUFTTD+TnG7X6VqBd0x7g=="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MA31" i="4" s="1"/>
  <c r="DN7" i="5"/>
  <c r="LH31" i="4" s="1"/>
  <c r="DM7" i="5"/>
  <c r="KO31" i="4" s="1"/>
  <c r="DL7" i="5"/>
  <c r="JV31" i="4" s="1"/>
  <c r="DK7" i="5"/>
  <c r="JC31" i="4" s="1"/>
  <c r="DI7" i="5"/>
  <c r="MI78" i="4" s="1"/>
  <c r="DH7" i="5"/>
  <c r="LT78" i="4" s="1"/>
  <c r="DG7" i="5"/>
  <c r="LE78" i="4" s="1"/>
  <c r="DF7" i="5"/>
  <c r="DE7" i="5"/>
  <c r="DD7" i="5"/>
  <c r="DC7" i="5"/>
  <c r="DB7" i="5"/>
  <c r="DA7" i="5"/>
  <c r="CZ7" i="5"/>
  <c r="CN7" i="5"/>
  <c r="CV76" i="4" s="1"/>
  <c r="CM7" i="5"/>
  <c r="CV67" i="4" s="1"/>
  <c r="BZ7" i="5"/>
  <c r="MA53" i="4" s="1"/>
  <c r="BY7" i="5"/>
  <c r="LH53" i="4" s="1"/>
  <c r="BX7" i="5"/>
  <c r="BW7" i="5"/>
  <c r="BV7" i="5"/>
  <c r="JC53" i="4" s="1"/>
  <c r="BU7" i="5"/>
  <c r="BT7" i="5"/>
  <c r="BS7" i="5"/>
  <c r="BR7" i="5"/>
  <c r="JV52" i="4" s="1"/>
  <c r="BQ7" i="5"/>
  <c r="JC52" i="4" s="1"/>
  <c r="BO7" i="5"/>
  <c r="BN7" i="5"/>
  <c r="GQ53" i="4" s="1"/>
  <c r="BM7" i="5"/>
  <c r="FX53" i="4" s="1"/>
  <c r="BL7" i="5"/>
  <c r="FE53" i="4" s="1"/>
  <c r="BK7" i="5"/>
  <c r="EL53" i="4" s="1"/>
  <c r="BJ7" i="5"/>
  <c r="HJ52" i="4" s="1"/>
  <c r="BI7" i="5"/>
  <c r="BH7" i="5"/>
  <c r="BG7" i="5"/>
  <c r="BF7" i="5"/>
  <c r="BD7" i="5"/>
  <c r="CS53" i="4" s="1"/>
  <c r="BC7" i="5"/>
  <c r="BZ53" i="4" s="1"/>
  <c r="BB7" i="5"/>
  <c r="BG53" i="4" s="1"/>
  <c r="BA7" i="5"/>
  <c r="AN53" i="4" s="1"/>
  <c r="AZ7" i="5"/>
  <c r="U53" i="4" s="1"/>
  <c r="AY7" i="5"/>
  <c r="CS52" i="4" s="1"/>
  <c r="AX7" i="5"/>
  <c r="AW7" i="5"/>
  <c r="AV7" i="5"/>
  <c r="AN52" i="4" s="1"/>
  <c r="AU7" i="5"/>
  <c r="AS7" i="5"/>
  <c r="AR7" i="5"/>
  <c r="AQ7" i="5"/>
  <c r="FX32" i="4" s="1"/>
  <c r="AP7" i="5"/>
  <c r="AO7" i="5"/>
  <c r="AN7" i="5"/>
  <c r="HJ31" i="4" s="1"/>
  <c r="AM7" i="5"/>
  <c r="GQ31" i="4" s="1"/>
  <c r="AL7" i="5"/>
  <c r="FX31" i="4" s="1"/>
  <c r="AK7" i="5"/>
  <c r="AJ7" i="5"/>
  <c r="AH7" i="5"/>
  <c r="AG7" i="5"/>
  <c r="AF7" i="5"/>
  <c r="AE7" i="5"/>
  <c r="AD7" i="5"/>
  <c r="U32" i="4" s="1"/>
  <c r="AC7" i="5"/>
  <c r="AB7" i="5"/>
  <c r="BZ31" i="4" s="1"/>
  <c r="AA7" i="5"/>
  <c r="BG31" i="4" s="1"/>
  <c r="Z7" i="5"/>
  <c r="AN31" i="4" s="1"/>
  <c r="Y7" i="5"/>
  <c r="U31" i="4" s="1"/>
  <c r="X7" i="5"/>
  <c r="LJ10" i="4" s="1"/>
  <c r="W7" i="5"/>
  <c r="V7" i="5"/>
  <c r="HX10" i="4" s="1"/>
  <c r="U7" i="5"/>
  <c r="T7" i="5"/>
  <c r="S7" i="5"/>
  <c r="R7" i="5"/>
  <c r="Q7" i="5"/>
  <c r="P7" i="5"/>
  <c r="O7" i="5"/>
  <c r="N7" i="5"/>
  <c r="FJ8" i="4" s="1"/>
  <c r="M7" i="5"/>
  <c r="DU8" i="4" s="1"/>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KO53" i="4"/>
  <c r="JV53" i="4"/>
  <c r="HJ53" i="4"/>
  <c r="MA52" i="4"/>
  <c r="LH52" i="4"/>
  <c r="KO52" i="4"/>
  <c r="GQ52" i="4"/>
  <c r="FX52" i="4"/>
  <c r="FE52" i="4"/>
  <c r="EL52" i="4"/>
  <c r="BZ52" i="4"/>
  <c r="BG52" i="4"/>
  <c r="U52" i="4"/>
  <c r="MA32" i="4"/>
  <c r="LH32" i="4"/>
  <c r="KO32" i="4"/>
  <c r="JV32" i="4"/>
  <c r="JC32" i="4"/>
  <c r="HJ32" i="4"/>
  <c r="GQ32" i="4"/>
  <c r="FE32" i="4"/>
  <c r="EL32" i="4"/>
  <c r="CS32" i="4"/>
  <c r="BZ32" i="4"/>
  <c r="BG32" i="4"/>
  <c r="AN32" i="4"/>
  <c r="FE31" i="4"/>
  <c r="EL31" i="4"/>
  <c r="CS31" i="4"/>
  <c r="JQ10" i="4"/>
  <c r="DU10" i="4"/>
  <c r="CF10" i="4"/>
  <c r="B10" i="4"/>
  <c r="LJ8" i="4"/>
  <c r="JQ8" i="4"/>
  <c r="HX8" i="4"/>
  <c r="IT76" i="4" l="1"/>
  <c r="CS51" i="4"/>
  <c r="HJ30" i="4"/>
  <c r="CS30" i="4"/>
  <c r="BZ76" i="4"/>
  <c r="MA51" i="4"/>
  <c r="MI76" i="4"/>
  <c r="HJ51" i="4"/>
  <c r="MA30" i="4"/>
  <c r="C11" i="5"/>
  <c r="D11" i="5"/>
  <c r="E11" i="5"/>
  <c r="B11" i="5"/>
  <c r="AV76" i="4" l="1"/>
  <c r="KO51" i="4"/>
  <c r="LE76" i="4"/>
  <c r="FX51" i="4"/>
  <c r="KO30" i="4"/>
  <c r="HP76" i="4"/>
  <c r="BG51" i="4"/>
  <c r="FX30" i="4"/>
  <c r="BG30" i="4"/>
  <c r="AN30" i="4"/>
  <c r="AG76" i="4"/>
  <c r="JV51" i="4"/>
  <c r="KP76" i="4"/>
  <c r="FE51" i="4"/>
  <c r="JV30" i="4"/>
  <c r="HA76" i="4"/>
  <c r="FE30" i="4"/>
  <c r="AN51"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<sst xmlns="http://schemas.openxmlformats.org/spreadsheetml/2006/main" count="278" uniqueCount="126">
  <si>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</si>
  <si>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</si>
  <si>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</si>
  <si>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</si>
  <si>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</si>
  <si>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</si>
  <si>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</si>
  <si>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</si>
  <si>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</si>
  <si>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</si>
  <si>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</si>
  <si>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</si>
  <si>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</si>
  <si>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</si>
  <si>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</si>
  <si>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</si>
  <si>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</si>
  <si>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</si>
  <si>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</si>
  <si>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</si>
  <si>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</si>
  <si>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</si>
  <si>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</si>
  <si>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</si>
  <si>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</si>
  <si>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</si>
  <si>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</si>
  <si>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</si>
  <si>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</si>
  <si>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</si>
  <si>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</si>
  <si>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</si>
  <si>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</si>
  <si>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</si>
  <si>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</si>
  <si>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</si>
  <si>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</si>
  <si>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</si>
  <si>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</si>
  <si>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</si>
  <si>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</si>
  <si>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</si>
  <si>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</si>
  <si>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</si>
  <si>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</si>
  <si>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</si>
  <si>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</si>
  <si>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</si>
  <si>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</si>
  <si>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</si>
  <si>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</si>
  <si>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</si>
  <si>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</si>
  <si>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</si>
  <si>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</si>
  <si>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</si>
  <si>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</si>
  <si>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</si>
  <si>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</si>
  <si>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</si>
  <si>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</si>
  <si>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</si>
  <si>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</si>
  <si>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</si>
  <si>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</si>
  <si>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</si>
  <si>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</si>
  <si>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</si>
  <si>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</si>
  <si>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</si>
  <si>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</si>
  <si>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</si>
  <si>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</si>
  <si>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</si>
  <si>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</si>
  <si>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</si>
  <si>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</si>
  <si>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</si>
  <si>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</si>
  <si>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</si>
  <si>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</si>
  <si>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</si>
  <si>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</si>
  <si>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</si>
  <si>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</si>
  <si>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</si>
  <si>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</si>
  <si>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</si>
  <si>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</si>
  <si>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</si>
  <si>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</si>
  <si>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</si>
  <si>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</si>
  <si>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</si>
  <si>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</si>
  <si>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</si>
  <si>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</si>
  <si>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</si>
  <si>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</si>
  <si>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</si>
  <si>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</si>
  <si>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</si>
  <si>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</si>
  <si>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</si>
  <si>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</si>
  <si>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橋本駅北口第２自動車駐車場</t>
  </si>
  <si>
    <t>法非適用</t>
  </si>
  <si>
    <t>駐車場整備事業</t>
  </si>
  <si>
    <t>-</t>
  </si>
  <si>
    <t>Ａ１Ｂ１</t>
  </si>
  <si>
    <t>非設置</t>
  </si>
  <si>
    <t>該当数値なし</t>
  </si>
  <si>
    <t>都市計画駐車場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</si>
  <si>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</si>
  <si>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</si>
  <si>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</si>
  <si>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</si>
  <si>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</si>
  <si>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</si>
  <si>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</si>
  <si>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</si>
  <si>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</si>
  <si>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令和２年度は新型コロナウィルス感染症の流行に伴う緊急事態宣言発令時に、隣接の大型商業施設が一部を除いて休業したため、稼働率が下がりましたが、令和３年度から回復傾向にあります。
　平均値よりも数値が高く、需要の高い駐車場であることを示しています。</t>
    <phoneticPr fontId="5"/>
  </si>
  <si>
    <t>　本駐車場は、平成１３年９月から供用を開始した、橋本駅周辺駐車場整備地区内に２つある都市計画駐車場のうちの１つです、
　一定数の利用があり、今後橋本駅南口において土地区画整理事業が実施されることも踏まえ、今後も都市計画駐車場として存続させる必要があると考えています。</t>
    <phoneticPr fontId="5"/>
  </si>
  <si>
    <t>　指定管理者からの納付金等で支出をどの程度賄えているかを示す収益的収支比率（％）は１００％未満で赤字となっています。
　　売上高GOP比率及びEBITDAは平均よりも低く、経営改善に向けた取組みが必要であることを示しています。</t>
    <rPh sb="1" eb="6">
      <t>シテイカンリシャ</t>
    </rPh>
    <rPh sb="9" eb="12">
      <t>ノウフキン</t>
    </rPh>
    <rPh sb="12" eb="13">
      <t>トウ</t>
    </rPh>
    <phoneticPr fontId="5"/>
  </si>
  <si>
    <t>　駐車場建設費の償還は令和５年度に完了しました。
　商業施設との複合施設のため、令和５年度からの１０年間に管理組合が実施する大規模修繕の負担額のほか、今後は市が単独で所有しているＩＴＶ設備の改修等の設備投資を見込む必要があります。</t>
    <rPh sb="15" eb="16">
      <t>ド</t>
    </rPh>
    <rPh sb="78" eb="79">
      <t>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</si>
</sst>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41.4</c:v>
                </c:pt>
                <c:pt idx="1">
                  <c:v>45.5</c:v>
                </c:pt>
                <c:pt idx="2">
                  <c:v>67.8</c:v>
                </c:pt>
                <c:pt idx="3">
                  <c:v>75.5</c:v>
                </c:pt>
                <c:pt idx="4">
                  <c:v>67</c:v>
                </c:pt>
              </c:numCache>
            </c:numRef>
          </c:val>
          <c:extLst>
            <c:ext xmlns:c16="http://schemas.microsoft.com/office/drawing/2014/chart" uri="{C3380CC4-5D6E-409C-BE32-E72D297353CC}">
              <c16:uniqueId val="{00000000-F63C-461F-A7CD-12472921A9F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F63C-461F-A7CD-12472921A9F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180.1</c:v>
                </c:pt>
                <c:pt idx="1">
                  <c:v>108.6</c:v>
                </c:pt>
                <c:pt idx="2">
                  <c:v>44</c:v>
                </c:pt>
                <c:pt idx="3">
                  <c:v>15</c:v>
                </c:pt>
                <c:pt idx="4">
                  <c:v>0</c:v>
                </c:pt>
              </c:numCache>
            </c:numRef>
          </c:val>
          <c:extLst>
            <c:ext xmlns:c16="http://schemas.microsoft.com/office/drawing/2014/chart" uri="{C3380CC4-5D6E-409C-BE32-E72D297353CC}">
              <c16:uniqueId val="{00000000-9FEE-403C-B3D2-0C61684143B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9FEE-403C-B3D2-0C61684143B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5CC7-4E02-A496-C6D8055ED26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CC7-4E02-A496-C6D8055ED26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53B-4898-A1D0-3BF748D55C0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53B-4898-A1D0-3BF748D55C0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37.799999999999997</c:v>
                </c:pt>
                <c:pt idx="1">
                  <c:v>52.9</c:v>
                </c:pt>
                <c:pt idx="2">
                  <c:v>33.6</c:v>
                </c:pt>
                <c:pt idx="3">
                  <c:v>22.1</c:v>
                </c:pt>
                <c:pt idx="4">
                  <c:v>13.9</c:v>
                </c:pt>
              </c:numCache>
            </c:numRef>
          </c:val>
          <c:extLst>
            <c:ext xmlns:c16="http://schemas.microsoft.com/office/drawing/2014/chart" uri="{C3380CC4-5D6E-409C-BE32-E72D297353CC}">
              <c16:uniqueId val="{00000000-F21B-45A2-B952-C6200686B67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F21B-45A2-B952-C6200686B67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266</c:v>
                </c:pt>
                <c:pt idx="1">
                  <c:v>423</c:v>
                </c:pt>
                <c:pt idx="2">
                  <c:v>182</c:v>
                </c:pt>
                <c:pt idx="3">
                  <c:v>102</c:v>
                </c:pt>
                <c:pt idx="4">
                  <c:v>51</c:v>
                </c:pt>
              </c:numCache>
            </c:numRef>
          </c:val>
          <c:extLst>
            <c:ext xmlns:c16="http://schemas.microsoft.com/office/drawing/2014/chart" uri="{C3380CC4-5D6E-409C-BE32-E72D297353CC}">
              <c16:uniqueId val="{00000000-9664-455B-87E5-650A6AA200B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9664-455B-87E5-650A6AA200B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280.2</c:v>
                </c:pt>
                <c:pt idx="1">
                  <c:v>244.8</c:v>
                </c:pt>
                <c:pt idx="2">
                  <c:v>265.3</c:v>
                </c:pt>
                <c:pt idx="3">
                  <c:v>267.7</c:v>
                </c:pt>
                <c:pt idx="4">
                  <c:v>279.3</c:v>
                </c:pt>
              </c:numCache>
            </c:numRef>
          </c:val>
          <c:extLst>
            <c:ext xmlns:c16="http://schemas.microsoft.com/office/drawing/2014/chart" uri="{C3380CC4-5D6E-409C-BE32-E72D297353CC}">
              <c16:uniqueId val="{00000000-7C07-47BE-8E40-C67DCBAFF87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7C07-47BE-8E40-C67DCBAFF87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31</c:v>
                </c:pt>
                <c:pt idx="1">
                  <c:v>-15.8</c:v>
                </c:pt>
                <c:pt idx="2">
                  <c:v>-1</c:v>
                </c:pt>
                <c:pt idx="3">
                  <c:v>-3.7</c:v>
                </c:pt>
                <c:pt idx="4">
                  <c:v>-34.4</c:v>
                </c:pt>
              </c:numCache>
            </c:numRef>
          </c:val>
          <c:extLst>
            <c:ext xmlns:c16="http://schemas.microsoft.com/office/drawing/2014/chart" uri="{C3380CC4-5D6E-409C-BE32-E72D297353CC}">
              <c16:uniqueId val="{00000000-B12F-4484-AC3D-73D98A16B5D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B12F-4484-AC3D-73D98A16B5D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-107277</c:v>
                </c:pt>
                <c:pt idx="1">
                  <c:v>-182188</c:v>
                </c:pt>
                <c:pt idx="2">
                  <c:v>-74490</c:v>
                </c:pt>
                <c:pt idx="3">
                  <c:v>-48948</c:v>
                </c:pt>
                <c:pt idx="4">
                  <c:v>-57426</c:v>
                </c:pt>
              </c:numCache>
            </c:numRef>
          </c:val>
          <c:extLst>
            <c:ext xmlns:c16="http://schemas.microsoft.com/office/drawing/2014/chart" uri="{C3380CC4-5D6E-409C-BE32-E72D297353CC}">
              <c16:uniqueId val="{00000000-C504-49FA-87F8-F7A47520E87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C504-49FA-87F8-F7A47520E87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12" zoomScale="85" zoomScaleNormal="85" zoomScaleSheetLayoutView="70" workbookViewId="0">
      <selection activeCell="ND48" sqref="ND48:NR48"/>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神奈川県相模原市　橋本駅北口第２自動車駐車場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13925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455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76" t="s">
        <v>124</v>
      </c>
      <c r="NE15" s="77"/>
      <c r="NF15" s="77"/>
      <c r="NG15" s="77"/>
      <c r="NH15" s="77"/>
      <c r="NI15" s="77"/>
      <c r="NJ15" s="77"/>
      <c r="NK15" s="77"/>
      <c r="NL15" s="77"/>
      <c r="NM15" s="77"/>
      <c r="NN15" s="77"/>
      <c r="NO15" s="77"/>
      <c r="NP15" s="77"/>
      <c r="NQ15" s="77"/>
      <c r="NR15" s="78"/>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76"/>
      <c r="NE16" s="77"/>
      <c r="NF16" s="77"/>
      <c r="NG16" s="77"/>
      <c r="NH16" s="77"/>
      <c r="NI16" s="77"/>
      <c r="NJ16" s="77"/>
      <c r="NK16" s="77"/>
      <c r="NL16" s="77"/>
      <c r="NM16" s="77"/>
      <c r="NN16" s="77"/>
      <c r="NO16" s="77"/>
      <c r="NP16" s="77"/>
      <c r="NQ16" s="77"/>
      <c r="NR16" s="78"/>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76"/>
      <c r="NE17" s="77"/>
      <c r="NF17" s="77"/>
      <c r="NG17" s="77"/>
      <c r="NH17" s="77"/>
      <c r="NI17" s="77"/>
      <c r="NJ17" s="77"/>
      <c r="NK17" s="77"/>
      <c r="NL17" s="77"/>
      <c r="NM17" s="77"/>
      <c r="NN17" s="77"/>
      <c r="NO17" s="77"/>
      <c r="NP17" s="77"/>
      <c r="NQ17" s="77"/>
      <c r="NR17" s="78"/>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76"/>
      <c r="NE18" s="77"/>
      <c r="NF18" s="77"/>
      <c r="NG18" s="77"/>
      <c r="NH18" s="77"/>
      <c r="NI18" s="77"/>
      <c r="NJ18" s="77"/>
      <c r="NK18" s="77"/>
      <c r="NL18" s="77"/>
      <c r="NM18" s="77"/>
      <c r="NN18" s="77"/>
      <c r="NO18" s="77"/>
      <c r="NP18" s="77"/>
      <c r="NQ18" s="77"/>
      <c r="NR18" s="78"/>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76"/>
      <c r="NE19" s="77"/>
      <c r="NF19" s="77"/>
      <c r="NG19" s="77"/>
      <c r="NH19" s="77"/>
      <c r="NI19" s="77"/>
      <c r="NJ19" s="77"/>
      <c r="NK19" s="77"/>
      <c r="NL19" s="77"/>
      <c r="NM19" s="77"/>
      <c r="NN19" s="77"/>
      <c r="NO19" s="77"/>
      <c r="NP19" s="77"/>
      <c r="NQ19" s="77"/>
      <c r="NR19" s="78"/>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76"/>
      <c r="NE20" s="77"/>
      <c r="NF20" s="77"/>
      <c r="NG20" s="77"/>
      <c r="NH20" s="77"/>
      <c r="NI20" s="77"/>
      <c r="NJ20" s="77"/>
      <c r="NK20" s="77"/>
      <c r="NL20" s="77"/>
      <c r="NM20" s="77"/>
      <c r="NN20" s="77"/>
      <c r="NO20" s="77"/>
      <c r="NP20" s="77"/>
      <c r="NQ20" s="77"/>
      <c r="NR20" s="78"/>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76"/>
      <c r="NE21" s="77"/>
      <c r="NF21" s="77"/>
      <c r="NG21" s="77"/>
      <c r="NH21" s="77"/>
      <c r="NI21" s="77"/>
      <c r="NJ21" s="77"/>
      <c r="NK21" s="77"/>
      <c r="NL21" s="77"/>
      <c r="NM21" s="77"/>
      <c r="NN21" s="77"/>
      <c r="NO21" s="77"/>
      <c r="NP21" s="77"/>
      <c r="NQ21" s="77"/>
      <c r="NR21" s="78"/>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76"/>
      <c r="NE22" s="77"/>
      <c r="NF22" s="77"/>
      <c r="NG22" s="77"/>
      <c r="NH22" s="77"/>
      <c r="NI22" s="77"/>
      <c r="NJ22" s="77"/>
      <c r="NK22" s="77"/>
      <c r="NL22" s="77"/>
      <c r="NM22" s="77"/>
      <c r="NN22" s="77"/>
      <c r="NO22" s="77"/>
      <c r="NP22" s="77"/>
      <c r="NQ22" s="77"/>
      <c r="NR22" s="78"/>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76"/>
      <c r="NE23" s="77"/>
      <c r="NF23" s="77"/>
      <c r="NG23" s="77"/>
      <c r="NH23" s="77"/>
      <c r="NI23" s="77"/>
      <c r="NJ23" s="77"/>
      <c r="NK23" s="77"/>
      <c r="NL23" s="77"/>
      <c r="NM23" s="77"/>
      <c r="NN23" s="77"/>
      <c r="NO23" s="77"/>
      <c r="NP23" s="77"/>
      <c r="NQ23" s="77"/>
      <c r="NR23" s="78"/>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76"/>
      <c r="NE24" s="77"/>
      <c r="NF24" s="77"/>
      <c r="NG24" s="77"/>
      <c r="NH24" s="77"/>
      <c r="NI24" s="77"/>
      <c r="NJ24" s="77"/>
      <c r="NK24" s="77"/>
      <c r="NL24" s="77"/>
      <c r="NM24" s="77"/>
      <c r="NN24" s="77"/>
      <c r="NO24" s="77"/>
      <c r="NP24" s="77"/>
      <c r="NQ24" s="77"/>
      <c r="NR24" s="78"/>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76"/>
      <c r="NE25" s="77"/>
      <c r="NF25" s="77"/>
      <c r="NG25" s="77"/>
      <c r="NH25" s="77"/>
      <c r="NI25" s="77"/>
      <c r="NJ25" s="77"/>
      <c r="NK25" s="77"/>
      <c r="NL25" s="77"/>
      <c r="NM25" s="77"/>
      <c r="NN25" s="77"/>
      <c r="NO25" s="77"/>
      <c r="NP25" s="77"/>
      <c r="NQ25" s="77"/>
      <c r="NR25" s="78"/>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76"/>
      <c r="NE26" s="77"/>
      <c r="NF26" s="77"/>
      <c r="NG26" s="77"/>
      <c r="NH26" s="77"/>
      <c r="NI26" s="77"/>
      <c r="NJ26" s="77"/>
      <c r="NK26" s="77"/>
      <c r="NL26" s="77"/>
      <c r="NM26" s="77"/>
      <c r="NN26" s="77"/>
      <c r="NO26" s="77"/>
      <c r="NP26" s="77"/>
      <c r="NQ26" s="77"/>
      <c r="NR26" s="78"/>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76"/>
      <c r="NE27" s="77"/>
      <c r="NF27" s="77"/>
      <c r="NG27" s="77"/>
      <c r="NH27" s="77"/>
      <c r="NI27" s="77"/>
      <c r="NJ27" s="77"/>
      <c r="NK27" s="77"/>
      <c r="NL27" s="77"/>
      <c r="NM27" s="77"/>
      <c r="NN27" s="77"/>
      <c r="NO27" s="77"/>
      <c r="NP27" s="77"/>
      <c r="NQ27" s="77"/>
      <c r="NR27" s="78"/>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76"/>
      <c r="NE28" s="77"/>
      <c r="NF28" s="77"/>
      <c r="NG28" s="77"/>
      <c r="NH28" s="77"/>
      <c r="NI28" s="77"/>
      <c r="NJ28" s="77"/>
      <c r="NK28" s="77"/>
      <c r="NL28" s="77"/>
      <c r="NM28" s="77"/>
      <c r="NN28" s="77"/>
      <c r="NO28" s="77"/>
      <c r="NP28" s="77"/>
      <c r="NQ28" s="77"/>
      <c r="NR28" s="78"/>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76"/>
      <c r="NE29" s="77"/>
      <c r="NF29" s="77"/>
      <c r="NG29" s="77"/>
      <c r="NH29" s="77"/>
      <c r="NI29" s="77"/>
      <c r="NJ29" s="77"/>
      <c r="NK29" s="77"/>
      <c r="NL29" s="77"/>
      <c r="NM29" s="77"/>
      <c r="NN29" s="77"/>
      <c r="NO29" s="77"/>
      <c r="NP29" s="77"/>
      <c r="NQ29" s="77"/>
      <c r="NR29" s="78"/>
    </row>
    <row r="30" spans="1:382" ht="13.5" customHeight="1" x14ac:dyDescent="0.2">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76"/>
      <c r="NE30" s="77"/>
      <c r="NF30" s="77"/>
      <c r="NG30" s="77"/>
      <c r="NH30" s="77"/>
      <c r="NI30" s="77"/>
      <c r="NJ30" s="77"/>
      <c r="NK30" s="77"/>
      <c r="NL30" s="77"/>
      <c r="NM30" s="77"/>
      <c r="NN30" s="77"/>
      <c r="NO30" s="77"/>
      <c r="NP30" s="77"/>
      <c r="NQ30" s="77"/>
      <c r="NR30" s="78"/>
    </row>
    <row r="31" spans="1:382" ht="13.5" customHeight="1" x14ac:dyDescent="0.2">
      <c r="A31" s="2"/>
      <c r="B31" s="12"/>
      <c r="C31" s="2"/>
      <c r="D31" s="2"/>
      <c r="E31" s="2"/>
      <c r="F31" s="2"/>
      <c r="I31" s="17"/>
      <c r="J31" s="94" t="s">
        <v>27</v>
      </c>
      <c r="K31" s="95"/>
      <c r="L31" s="95"/>
      <c r="M31" s="95"/>
      <c r="N31" s="95"/>
      <c r="O31" s="95"/>
      <c r="P31" s="95"/>
      <c r="Q31" s="95"/>
      <c r="R31" s="95"/>
      <c r="S31" s="95"/>
      <c r="T31" s="96"/>
      <c r="U31" s="98">
        <f>データ!Y7</f>
        <v>41.4</v>
      </c>
      <c r="V31" s="98"/>
      <c r="W31" s="98"/>
      <c r="X31" s="98"/>
      <c r="Y31" s="98"/>
      <c r="Z31" s="98"/>
      <c r="AA31" s="98"/>
      <c r="AB31" s="98"/>
      <c r="AC31" s="98"/>
      <c r="AD31" s="98"/>
      <c r="AE31" s="98"/>
      <c r="AF31" s="98"/>
      <c r="AG31" s="98"/>
      <c r="AH31" s="98"/>
      <c r="AI31" s="98"/>
      <c r="AJ31" s="98"/>
      <c r="AK31" s="98"/>
      <c r="AL31" s="98"/>
      <c r="AM31" s="98"/>
      <c r="AN31" s="98">
        <f>データ!Z7</f>
        <v>45.5</v>
      </c>
      <c r="AO31" s="98"/>
      <c r="AP31" s="98"/>
      <c r="AQ31" s="98"/>
      <c r="AR31" s="98"/>
      <c r="AS31" s="98"/>
      <c r="AT31" s="98"/>
      <c r="AU31" s="98"/>
      <c r="AV31" s="98"/>
      <c r="AW31" s="98"/>
      <c r="AX31" s="98"/>
      <c r="AY31" s="98"/>
      <c r="AZ31" s="98"/>
      <c r="BA31" s="98"/>
      <c r="BB31" s="98"/>
      <c r="BC31" s="98"/>
      <c r="BD31" s="98"/>
      <c r="BE31" s="98"/>
      <c r="BF31" s="98"/>
      <c r="BG31" s="98">
        <f>データ!AA7</f>
        <v>67.8</v>
      </c>
      <c r="BH31" s="98"/>
      <c r="BI31" s="98"/>
      <c r="BJ31" s="98"/>
      <c r="BK31" s="98"/>
      <c r="BL31" s="98"/>
      <c r="BM31" s="98"/>
      <c r="BN31" s="98"/>
      <c r="BO31" s="98"/>
      <c r="BP31" s="98"/>
      <c r="BQ31" s="98"/>
      <c r="BR31" s="98"/>
      <c r="BS31" s="98"/>
      <c r="BT31" s="98"/>
      <c r="BU31" s="98"/>
      <c r="BV31" s="98"/>
      <c r="BW31" s="98"/>
      <c r="BX31" s="98"/>
      <c r="BY31" s="98"/>
      <c r="BZ31" s="98">
        <f>データ!AB7</f>
        <v>75.5</v>
      </c>
      <c r="CA31" s="98"/>
      <c r="CB31" s="98"/>
      <c r="CC31" s="98"/>
      <c r="CD31" s="98"/>
      <c r="CE31" s="98"/>
      <c r="CF31" s="98"/>
      <c r="CG31" s="98"/>
      <c r="CH31" s="98"/>
      <c r="CI31" s="98"/>
      <c r="CJ31" s="98"/>
      <c r="CK31" s="98"/>
      <c r="CL31" s="98"/>
      <c r="CM31" s="98"/>
      <c r="CN31" s="98"/>
      <c r="CO31" s="98"/>
      <c r="CP31" s="98"/>
      <c r="CQ31" s="98"/>
      <c r="CR31" s="98"/>
      <c r="CS31" s="98">
        <f>データ!AC7</f>
        <v>67</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37.799999999999997</v>
      </c>
      <c r="EM31" s="98"/>
      <c r="EN31" s="98"/>
      <c r="EO31" s="98"/>
      <c r="EP31" s="98"/>
      <c r="EQ31" s="98"/>
      <c r="ER31" s="98"/>
      <c r="ES31" s="98"/>
      <c r="ET31" s="98"/>
      <c r="EU31" s="98"/>
      <c r="EV31" s="98"/>
      <c r="EW31" s="98"/>
      <c r="EX31" s="98"/>
      <c r="EY31" s="98"/>
      <c r="EZ31" s="98"/>
      <c r="FA31" s="98"/>
      <c r="FB31" s="98"/>
      <c r="FC31" s="98"/>
      <c r="FD31" s="98"/>
      <c r="FE31" s="98">
        <f>データ!AK7</f>
        <v>52.9</v>
      </c>
      <c r="FF31" s="98"/>
      <c r="FG31" s="98"/>
      <c r="FH31" s="98"/>
      <c r="FI31" s="98"/>
      <c r="FJ31" s="98"/>
      <c r="FK31" s="98"/>
      <c r="FL31" s="98"/>
      <c r="FM31" s="98"/>
      <c r="FN31" s="98"/>
      <c r="FO31" s="98"/>
      <c r="FP31" s="98"/>
      <c r="FQ31" s="98"/>
      <c r="FR31" s="98"/>
      <c r="FS31" s="98"/>
      <c r="FT31" s="98"/>
      <c r="FU31" s="98"/>
      <c r="FV31" s="98"/>
      <c r="FW31" s="98"/>
      <c r="FX31" s="98">
        <f>データ!AL7</f>
        <v>33.6</v>
      </c>
      <c r="FY31" s="98"/>
      <c r="FZ31" s="98"/>
      <c r="GA31" s="98"/>
      <c r="GB31" s="98"/>
      <c r="GC31" s="98"/>
      <c r="GD31" s="98"/>
      <c r="GE31" s="98"/>
      <c r="GF31" s="98"/>
      <c r="GG31" s="98"/>
      <c r="GH31" s="98"/>
      <c r="GI31" s="98"/>
      <c r="GJ31" s="98"/>
      <c r="GK31" s="98"/>
      <c r="GL31" s="98"/>
      <c r="GM31" s="98"/>
      <c r="GN31" s="98"/>
      <c r="GO31" s="98"/>
      <c r="GP31" s="98"/>
      <c r="GQ31" s="98">
        <f>データ!AM7</f>
        <v>22.1</v>
      </c>
      <c r="GR31" s="98"/>
      <c r="GS31" s="98"/>
      <c r="GT31" s="98"/>
      <c r="GU31" s="98"/>
      <c r="GV31" s="98"/>
      <c r="GW31" s="98"/>
      <c r="GX31" s="98"/>
      <c r="GY31" s="98"/>
      <c r="GZ31" s="98"/>
      <c r="HA31" s="98"/>
      <c r="HB31" s="98"/>
      <c r="HC31" s="98"/>
      <c r="HD31" s="98"/>
      <c r="HE31" s="98"/>
      <c r="HF31" s="98"/>
      <c r="HG31" s="98"/>
      <c r="HH31" s="98"/>
      <c r="HI31" s="98"/>
      <c r="HJ31" s="98">
        <f>データ!AN7</f>
        <v>13.9</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280.2</v>
      </c>
      <c r="JD31" s="67"/>
      <c r="JE31" s="67"/>
      <c r="JF31" s="67"/>
      <c r="JG31" s="67"/>
      <c r="JH31" s="67"/>
      <c r="JI31" s="67"/>
      <c r="JJ31" s="67"/>
      <c r="JK31" s="67"/>
      <c r="JL31" s="67"/>
      <c r="JM31" s="67"/>
      <c r="JN31" s="67"/>
      <c r="JO31" s="67"/>
      <c r="JP31" s="67"/>
      <c r="JQ31" s="67"/>
      <c r="JR31" s="67"/>
      <c r="JS31" s="67"/>
      <c r="JT31" s="67"/>
      <c r="JU31" s="68"/>
      <c r="JV31" s="66">
        <f>データ!DL7</f>
        <v>244.8</v>
      </c>
      <c r="JW31" s="67"/>
      <c r="JX31" s="67"/>
      <c r="JY31" s="67"/>
      <c r="JZ31" s="67"/>
      <c r="KA31" s="67"/>
      <c r="KB31" s="67"/>
      <c r="KC31" s="67"/>
      <c r="KD31" s="67"/>
      <c r="KE31" s="67"/>
      <c r="KF31" s="67"/>
      <c r="KG31" s="67"/>
      <c r="KH31" s="67"/>
      <c r="KI31" s="67"/>
      <c r="KJ31" s="67"/>
      <c r="KK31" s="67"/>
      <c r="KL31" s="67"/>
      <c r="KM31" s="67"/>
      <c r="KN31" s="68"/>
      <c r="KO31" s="66">
        <f>データ!DM7</f>
        <v>265.3</v>
      </c>
      <c r="KP31" s="67"/>
      <c r="KQ31" s="67"/>
      <c r="KR31" s="67"/>
      <c r="KS31" s="67"/>
      <c r="KT31" s="67"/>
      <c r="KU31" s="67"/>
      <c r="KV31" s="67"/>
      <c r="KW31" s="67"/>
      <c r="KX31" s="67"/>
      <c r="KY31" s="67"/>
      <c r="KZ31" s="67"/>
      <c r="LA31" s="67"/>
      <c r="LB31" s="67"/>
      <c r="LC31" s="67"/>
      <c r="LD31" s="67"/>
      <c r="LE31" s="67"/>
      <c r="LF31" s="67"/>
      <c r="LG31" s="68"/>
      <c r="LH31" s="66">
        <f>データ!DN7</f>
        <v>267.7</v>
      </c>
      <c r="LI31" s="67"/>
      <c r="LJ31" s="67"/>
      <c r="LK31" s="67"/>
      <c r="LL31" s="67"/>
      <c r="LM31" s="67"/>
      <c r="LN31" s="67"/>
      <c r="LO31" s="67"/>
      <c r="LP31" s="67"/>
      <c r="LQ31" s="67"/>
      <c r="LR31" s="67"/>
      <c r="LS31" s="67"/>
      <c r="LT31" s="67"/>
      <c r="LU31" s="67"/>
      <c r="LV31" s="67"/>
      <c r="LW31" s="67"/>
      <c r="LX31" s="67"/>
      <c r="LY31" s="67"/>
      <c r="LZ31" s="68"/>
      <c r="MA31" s="66">
        <f>データ!DO7</f>
        <v>279.3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2"/>
      <c r="C32" s="2"/>
      <c r="D32" s="2"/>
      <c r="E32" s="2"/>
      <c r="F32" s="2"/>
      <c r="G32" s="2"/>
      <c r="H32" s="2"/>
      <c r="I32" s="17"/>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76" t="s">
        <v>125</v>
      </c>
      <c r="NE32" s="77"/>
      <c r="NF32" s="77"/>
      <c r="NG32" s="77"/>
      <c r="NH32" s="77"/>
      <c r="NI32" s="77"/>
      <c r="NJ32" s="77"/>
      <c r="NK32" s="77"/>
      <c r="NL32" s="77"/>
      <c r="NM32" s="77"/>
      <c r="NN32" s="77"/>
      <c r="NO32" s="77"/>
      <c r="NP32" s="77"/>
      <c r="NQ32" s="77"/>
      <c r="NR32" s="78"/>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76"/>
      <c r="NE33" s="77"/>
      <c r="NF33" s="77"/>
      <c r="NG33" s="77"/>
      <c r="NH33" s="77"/>
      <c r="NI33" s="77"/>
      <c r="NJ33" s="77"/>
      <c r="NK33" s="77"/>
      <c r="NL33" s="77"/>
      <c r="NM33" s="77"/>
      <c r="NN33" s="77"/>
      <c r="NO33" s="77"/>
      <c r="NP33" s="77"/>
      <c r="NQ33" s="77"/>
      <c r="NR33" s="78"/>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76"/>
      <c r="NE34" s="77"/>
      <c r="NF34" s="77"/>
      <c r="NG34" s="77"/>
      <c r="NH34" s="77"/>
      <c r="NI34" s="77"/>
      <c r="NJ34" s="77"/>
      <c r="NK34" s="77"/>
      <c r="NL34" s="77"/>
      <c r="NM34" s="77"/>
      <c r="NN34" s="77"/>
      <c r="NO34" s="77"/>
      <c r="NP34" s="77"/>
      <c r="NQ34" s="77"/>
      <c r="NR34" s="78"/>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76"/>
      <c r="NE35" s="77"/>
      <c r="NF35" s="77"/>
      <c r="NG35" s="77"/>
      <c r="NH35" s="77"/>
      <c r="NI35" s="77"/>
      <c r="NJ35" s="77"/>
      <c r="NK35" s="77"/>
      <c r="NL35" s="77"/>
      <c r="NM35" s="77"/>
      <c r="NN35" s="77"/>
      <c r="NO35" s="77"/>
      <c r="NP35" s="77"/>
      <c r="NQ35" s="77"/>
      <c r="NR35" s="78"/>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76"/>
      <c r="NE36" s="77"/>
      <c r="NF36" s="77"/>
      <c r="NG36" s="77"/>
      <c r="NH36" s="77"/>
      <c r="NI36" s="77"/>
      <c r="NJ36" s="77"/>
      <c r="NK36" s="77"/>
      <c r="NL36" s="77"/>
      <c r="NM36" s="77"/>
      <c r="NN36" s="77"/>
      <c r="NO36" s="77"/>
      <c r="NP36" s="77"/>
      <c r="NQ36" s="77"/>
      <c r="NR36" s="78"/>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76"/>
      <c r="NE37" s="77"/>
      <c r="NF37" s="77"/>
      <c r="NG37" s="77"/>
      <c r="NH37" s="77"/>
      <c r="NI37" s="77"/>
      <c r="NJ37" s="77"/>
      <c r="NK37" s="77"/>
      <c r="NL37" s="77"/>
      <c r="NM37" s="77"/>
      <c r="NN37" s="77"/>
      <c r="NO37" s="77"/>
      <c r="NP37" s="77"/>
      <c r="NQ37" s="77"/>
      <c r="NR37" s="78"/>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76"/>
      <c r="NE38" s="77"/>
      <c r="NF38" s="77"/>
      <c r="NG38" s="77"/>
      <c r="NH38" s="77"/>
      <c r="NI38" s="77"/>
      <c r="NJ38" s="77"/>
      <c r="NK38" s="77"/>
      <c r="NL38" s="77"/>
      <c r="NM38" s="77"/>
      <c r="NN38" s="77"/>
      <c r="NO38" s="77"/>
      <c r="NP38" s="77"/>
      <c r="NQ38" s="77"/>
      <c r="NR38" s="78"/>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76"/>
      <c r="NE39" s="77"/>
      <c r="NF39" s="77"/>
      <c r="NG39" s="77"/>
      <c r="NH39" s="77"/>
      <c r="NI39" s="77"/>
      <c r="NJ39" s="77"/>
      <c r="NK39" s="77"/>
      <c r="NL39" s="77"/>
      <c r="NM39" s="77"/>
      <c r="NN39" s="77"/>
      <c r="NO39" s="77"/>
      <c r="NP39" s="77"/>
      <c r="NQ39" s="77"/>
      <c r="NR39" s="78"/>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76"/>
      <c r="NE40" s="77"/>
      <c r="NF40" s="77"/>
      <c r="NG40" s="77"/>
      <c r="NH40" s="77"/>
      <c r="NI40" s="77"/>
      <c r="NJ40" s="77"/>
      <c r="NK40" s="77"/>
      <c r="NL40" s="77"/>
      <c r="NM40" s="77"/>
      <c r="NN40" s="77"/>
      <c r="NO40" s="77"/>
      <c r="NP40" s="77"/>
      <c r="NQ40" s="77"/>
      <c r="NR40" s="78"/>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76"/>
      <c r="NE41" s="77"/>
      <c r="NF41" s="77"/>
      <c r="NG41" s="77"/>
      <c r="NH41" s="77"/>
      <c r="NI41" s="77"/>
      <c r="NJ41" s="77"/>
      <c r="NK41" s="77"/>
      <c r="NL41" s="77"/>
      <c r="NM41" s="77"/>
      <c r="NN41" s="77"/>
      <c r="NO41" s="77"/>
      <c r="NP41" s="77"/>
      <c r="NQ41" s="77"/>
      <c r="NR41" s="78"/>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76"/>
      <c r="NE42" s="77"/>
      <c r="NF42" s="77"/>
      <c r="NG42" s="77"/>
      <c r="NH42" s="77"/>
      <c r="NI42" s="77"/>
      <c r="NJ42" s="77"/>
      <c r="NK42" s="77"/>
      <c r="NL42" s="77"/>
      <c r="NM42" s="77"/>
      <c r="NN42" s="77"/>
      <c r="NO42" s="77"/>
      <c r="NP42" s="77"/>
      <c r="NQ42" s="77"/>
      <c r="NR42" s="78"/>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76"/>
      <c r="NE43" s="77"/>
      <c r="NF43" s="77"/>
      <c r="NG43" s="77"/>
      <c r="NH43" s="77"/>
      <c r="NI43" s="77"/>
      <c r="NJ43" s="77"/>
      <c r="NK43" s="77"/>
      <c r="NL43" s="77"/>
      <c r="NM43" s="77"/>
      <c r="NN43" s="77"/>
      <c r="NO43" s="77"/>
      <c r="NP43" s="77"/>
      <c r="NQ43" s="77"/>
      <c r="NR43" s="78"/>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76"/>
      <c r="NE44" s="77"/>
      <c r="NF44" s="77"/>
      <c r="NG44" s="77"/>
      <c r="NH44" s="77"/>
      <c r="NI44" s="77"/>
      <c r="NJ44" s="77"/>
      <c r="NK44" s="77"/>
      <c r="NL44" s="77"/>
      <c r="NM44" s="77"/>
      <c r="NN44" s="77"/>
      <c r="NO44" s="77"/>
      <c r="NP44" s="77"/>
      <c r="NQ44" s="77"/>
      <c r="NR44" s="78"/>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76"/>
      <c r="NE45" s="77"/>
      <c r="NF45" s="77"/>
      <c r="NG45" s="77"/>
      <c r="NH45" s="77"/>
      <c r="NI45" s="77"/>
      <c r="NJ45" s="77"/>
      <c r="NK45" s="77"/>
      <c r="NL45" s="77"/>
      <c r="NM45" s="77"/>
      <c r="NN45" s="77"/>
      <c r="NO45" s="77"/>
      <c r="NP45" s="77"/>
      <c r="NQ45" s="77"/>
      <c r="NR45" s="78"/>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76"/>
      <c r="NE46" s="77"/>
      <c r="NF46" s="77"/>
      <c r="NG46" s="77"/>
      <c r="NH46" s="77"/>
      <c r="NI46" s="77"/>
      <c r="NJ46" s="77"/>
      <c r="NK46" s="77"/>
      <c r="NL46" s="77"/>
      <c r="NM46" s="77"/>
      <c r="NN46" s="77"/>
      <c r="NO46" s="77"/>
      <c r="NP46" s="77"/>
      <c r="NQ46" s="77"/>
      <c r="NR46" s="78"/>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76"/>
      <c r="NE47" s="77"/>
      <c r="NF47" s="77"/>
      <c r="NG47" s="77"/>
      <c r="NH47" s="77"/>
      <c r="NI47" s="77"/>
      <c r="NJ47" s="77"/>
      <c r="NK47" s="77"/>
      <c r="NL47" s="77"/>
      <c r="NM47" s="77"/>
      <c r="NN47" s="77"/>
      <c r="NO47" s="77"/>
      <c r="NP47" s="77"/>
      <c r="NQ47" s="77"/>
      <c r="NR47" s="78"/>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76" t="s">
        <v>122</v>
      </c>
      <c r="NE49" s="77"/>
      <c r="NF49" s="77"/>
      <c r="NG49" s="77"/>
      <c r="NH49" s="77"/>
      <c r="NI49" s="77"/>
      <c r="NJ49" s="77"/>
      <c r="NK49" s="77"/>
      <c r="NL49" s="77"/>
      <c r="NM49" s="77"/>
      <c r="NN49" s="77"/>
      <c r="NO49" s="77"/>
      <c r="NP49" s="77"/>
      <c r="NQ49" s="77"/>
      <c r="NR49" s="78"/>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76"/>
      <c r="NE50" s="77"/>
      <c r="NF50" s="77"/>
      <c r="NG50" s="77"/>
      <c r="NH50" s="77"/>
      <c r="NI50" s="77"/>
      <c r="NJ50" s="77"/>
      <c r="NK50" s="77"/>
      <c r="NL50" s="77"/>
      <c r="NM50" s="77"/>
      <c r="NN50" s="77"/>
      <c r="NO50" s="77"/>
      <c r="NP50" s="77"/>
      <c r="NQ50" s="77"/>
      <c r="NR50" s="78"/>
    </row>
    <row r="51" spans="1:382" ht="13.5" customHeight="1" x14ac:dyDescent="0.2">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76"/>
      <c r="NE51" s="77"/>
      <c r="NF51" s="77"/>
      <c r="NG51" s="77"/>
      <c r="NH51" s="77"/>
      <c r="NI51" s="77"/>
      <c r="NJ51" s="77"/>
      <c r="NK51" s="77"/>
      <c r="NL51" s="77"/>
      <c r="NM51" s="77"/>
      <c r="NN51" s="77"/>
      <c r="NO51" s="77"/>
      <c r="NP51" s="77"/>
      <c r="NQ51" s="77"/>
      <c r="NR51" s="78"/>
    </row>
    <row r="52" spans="1:382" ht="13.5" customHeight="1" x14ac:dyDescent="0.2">
      <c r="A52" s="2"/>
      <c r="B52" s="12"/>
      <c r="C52" s="2"/>
      <c r="D52" s="2"/>
      <c r="E52" s="2"/>
      <c r="F52" s="2"/>
      <c r="I52" s="17"/>
      <c r="J52" s="94" t="s">
        <v>27</v>
      </c>
      <c r="K52" s="95"/>
      <c r="L52" s="95"/>
      <c r="M52" s="95"/>
      <c r="N52" s="95"/>
      <c r="O52" s="95"/>
      <c r="P52" s="95"/>
      <c r="Q52" s="95"/>
      <c r="R52" s="95"/>
      <c r="S52" s="95"/>
      <c r="T52" s="96"/>
      <c r="U52" s="97">
        <f>データ!AU7</f>
        <v>266</v>
      </c>
      <c r="V52" s="97"/>
      <c r="W52" s="97"/>
      <c r="X52" s="97"/>
      <c r="Y52" s="97"/>
      <c r="Z52" s="97"/>
      <c r="AA52" s="97"/>
      <c r="AB52" s="97"/>
      <c r="AC52" s="97"/>
      <c r="AD52" s="97"/>
      <c r="AE52" s="97"/>
      <c r="AF52" s="97"/>
      <c r="AG52" s="97"/>
      <c r="AH52" s="97"/>
      <c r="AI52" s="97"/>
      <c r="AJ52" s="97"/>
      <c r="AK52" s="97"/>
      <c r="AL52" s="97"/>
      <c r="AM52" s="97"/>
      <c r="AN52" s="97">
        <f>データ!AV7</f>
        <v>423</v>
      </c>
      <c r="AO52" s="97"/>
      <c r="AP52" s="97"/>
      <c r="AQ52" s="97"/>
      <c r="AR52" s="97"/>
      <c r="AS52" s="97"/>
      <c r="AT52" s="97"/>
      <c r="AU52" s="97"/>
      <c r="AV52" s="97"/>
      <c r="AW52" s="97"/>
      <c r="AX52" s="97"/>
      <c r="AY52" s="97"/>
      <c r="AZ52" s="97"/>
      <c r="BA52" s="97"/>
      <c r="BB52" s="97"/>
      <c r="BC52" s="97"/>
      <c r="BD52" s="97"/>
      <c r="BE52" s="97"/>
      <c r="BF52" s="97"/>
      <c r="BG52" s="97">
        <f>データ!AW7</f>
        <v>182</v>
      </c>
      <c r="BH52" s="97"/>
      <c r="BI52" s="97"/>
      <c r="BJ52" s="97"/>
      <c r="BK52" s="97"/>
      <c r="BL52" s="97"/>
      <c r="BM52" s="97"/>
      <c r="BN52" s="97"/>
      <c r="BO52" s="97"/>
      <c r="BP52" s="97"/>
      <c r="BQ52" s="97"/>
      <c r="BR52" s="97"/>
      <c r="BS52" s="97"/>
      <c r="BT52" s="97"/>
      <c r="BU52" s="97"/>
      <c r="BV52" s="97"/>
      <c r="BW52" s="97"/>
      <c r="BX52" s="97"/>
      <c r="BY52" s="97"/>
      <c r="BZ52" s="97">
        <f>データ!AX7</f>
        <v>102</v>
      </c>
      <c r="CA52" s="97"/>
      <c r="CB52" s="97"/>
      <c r="CC52" s="97"/>
      <c r="CD52" s="97"/>
      <c r="CE52" s="97"/>
      <c r="CF52" s="97"/>
      <c r="CG52" s="97"/>
      <c r="CH52" s="97"/>
      <c r="CI52" s="97"/>
      <c r="CJ52" s="97"/>
      <c r="CK52" s="97"/>
      <c r="CL52" s="97"/>
      <c r="CM52" s="97"/>
      <c r="CN52" s="97"/>
      <c r="CO52" s="97"/>
      <c r="CP52" s="97"/>
      <c r="CQ52" s="97"/>
      <c r="CR52" s="97"/>
      <c r="CS52" s="97">
        <f>データ!AY7</f>
        <v>51</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31</v>
      </c>
      <c r="EM52" s="98"/>
      <c r="EN52" s="98"/>
      <c r="EO52" s="98"/>
      <c r="EP52" s="98"/>
      <c r="EQ52" s="98"/>
      <c r="ER52" s="98"/>
      <c r="ES52" s="98"/>
      <c r="ET52" s="98"/>
      <c r="EU52" s="98"/>
      <c r="EV52" s="98"/>
      <c r="EW52" s="98"/>
      <c r="EX52" s="98"/>
      <c r="EY52" s="98"/>
      <c r="EZ52" s="98"/>
      <c r="FA52" s="98"/>
      <c r="FB52" s="98"/>
      <c r="FC52" s="98"/>
      <c r="FD52" s="98"/>
      <c r="FE52" s="98">
        <f>データ!BG7</f>
        <v>-15.8</v>
      </c>
      <c r="FF52" s="98"/>
      <c r="FG52" s="98"/>
      <c r="FH52" s="98"/>
      <c r="FI52" s="98"/>
      <c r="FJ52" s="98"/>
      <c r="FK52" s="98"/>
      <c r="FL52" s="98"/>
      <c r="FM52" s="98"/>
      <c r="FN52" s="98"/>
      <c r="FO52" s="98"/>
      <c r="FP52" s="98"/>
      <c r="FQ52" s="98"/>
      <c r="FR52" s="98"/>
      <c r="FS52" s="98"/>
      <c r="FT52" s="98"/>
      <c r="FU52" s="98"/>
      <c r="FV52" s="98"/>
      <c r="FW52" s="98"/>
      <c r="FX52" s="98">
        <f>データ!BH7</f>
        <v>-1</v>
      </c>
      <c r="FY52" s="98"/>
      <c r="FZ52" s="98"/>
      <c r="GA52" s="98"/>
      <c r="GB52" s="98"/>
      <c r="GC52" s="98"/>
      <c r="GD52" s="98"/>
      <c r="GE52" s="98"/>
      <c r="GF52" s="98"/>
      <c r="GG52" s="98"/>
      <c r="GH52" s="98"/>
      <c r="GI52" s="98"/>
      <c r="GJ52" s="98"/>
      <c r="GK52" s="98"/>
      <c r="GL52" s="98"/>
      <c r="GM52" s="98"/>
      <c r="GN52" s="98"/>
      <c r="GO52" s="98"/>
      <c r="GP52" s="98"/>
      <c r="GQ52" s="98">
        <f>データ!BI7</f>
        <v>-3.7</v>
      </c>
      <c r="GR52" s="98"/>
      <c r="GS52" s="98"/>
      <c r="GT52" s="98"/>
      <c r="GU52" s="98"/>
      <c r="GV52" s="98"/>
      <c r="GW52" s="98"/>
      <c r="GX52" s="98"/>
      <c r="GY52" s="98"/>
      <c r="GZ52" s="98"/>
      <c r="HA52" s="98"/>
      <c r="HB52" s="98"/>
      <c r="HC52" s="98"/>
      <c r="HD52" s="98"/>
      <c r="HE52" s="98"/>
      <c r="HF52" s="98"/>
      <c r="HG52" s="98"/>
      <c r="HH52" s="98"/>
      <c r="HI52" s="98"/>
      <c r="HJ52" s="98">
        <f>データ!BJ7</f>
        <v>-34.4</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-107277</v>
      </c>
      <c r="JD52" s="97"/>
      <c r="JE52" s="97"/>
      <c r="JF52" s="97"/>
      <c r="JG52" s="97"/>
      <c r="JH52" s="97"/>
      <c r="JI52" s="97"/>
      <c r="JJ52" s="97"/>
      <c r="JK52" s="97"/>
      <c r="JL52" s="97"/>
      <c r="JM52" s="97"/>
      <c r="JN52" s="97"/>
      <c r="JO52" s="97"/>
      <c r="JP52" s="97"/>
      <c r="JQ52" s="97"/>
      <c r="JR52" s="97"/>
      <c r="JS52" s="97"/>
      <c r="JT52" s="97"/>
      <c r="JU52" s="97"/>
      <c r="JV52" s="97">
        <f>データ!BR7</f>
        <v>-182188</v>
      </c>
      <c r="JW52" s="97"/>
      <c r="JX52" s="97"/>
      <c r="JY52" s="97"/>
      <c r="JZ52" s="97"/>
      <c r="KA52" s="97"/>
      <c r="KB52" s="97"/>
      <c r="KC52" s="97"/>
      <c r="KD52" s="97"/>
      <c r="KE52" s="97"/>
      <c r="KF52" s="97"/>
      <c r="KG52" s="97"/>
      <c r="KH52" s="97"/>
      <c r="KI52" s="97"/>
      <c r="KJ52" s="97"/>
      <c r="KK52" s="97"/>
      <c r="KL52" s="97"/>
      <c r="KM52" s="97"/>
      <c r="KN52" s="97"/>
      <c r="KO52" s="97">
        <f>データ!BS7</f>
        <v>-74490</v>
      </c>
      <c r="KP52" s="97"/>
      <c r="KQ52" s="97"/>
      <c r="KR52" s="97"/>
      <c r="KS52" s="97"/>
      <c r="KT52" s="97"/>
      <c r="KU52" s="97"/>
      <c r="KV52" s="97"/>
      <c r="KW52" s="97"/>
      <c r="KX52" s="97"/>
      <c r="KY52" s="97"/>
      <c r="KZ52" s="97"/>
      <c r="LA52" s="97"/>
      <c r="LB52" s="97"/>
      <c r="LC52" s="97"/>
      <c r="LD52" s="97"/>
      <c r="LE52" s="97"/>
      <c r="LF52" s="97"/>
      <c r="LG52" s="97"/>
      <c r="LH52" s="97">
        <f>データ!BT7</f>
        <v>-48948</v>
      </c>
      <c r="LI52" s="97"/>
      <c r="LJ52" s="97"/>
      <c r="LK52" s="97"/>
      <c r="LL52" s="97"/>
      <c r="LM52" s="97"/>
      <c r="LN52" s="97"/>
      <c r="LO52" s="97"/>
      <c r="LP52" s="97"/>
      <c r="LQ52" s="97"/>
      <c r="LR52" s="97"/>
      <c r="LS52" s="97"/>
      <c r="LT52" s="97"/>
      <c r="LU52" s="97"/>
      <c r="LV52" s="97"/>
      <c r="LW52" s="97"/>
      <c r="LX52" s="97"/>
      <c r="LY52" s="97"/>
      <c r="LZ52" s="97"/>
      <c r="MA52" s="97">
        <f>データ!BU7</f>
        <v>-57426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76"/>
      <c r="NE52" s="77"/>
      <c r="NF52" s="77"/>
      <c r="NG52" s="77"/>
      <c r="NH52" s="77"/>
      <c r="NI52" s="77"/>
      <c r="NJ52" s="77"/>
      <c r="NK52" s="77"/>
      <c r="NL52" s="77"/>
      <c r="NM52" s="77"/>
      <c r="NN52" s="77"/>
      <c r="NO52" s="77"/>
      <c r="NP52" s="77"/>
      <c r="NQ52" s="77"/>
      <c r="NR52" s="78"/>
    </row>
    <row r="53" spans="1:382" ht="13.5" customHeight="1" x14ac:dyDescent="0.2">
      <c r="A53" s="2"/>
      <c r="B53" s="12"/>
      <c r="C53" s="2"/>
      <c r="D53" s="2"/>
      <c r="E53" s="2"/>
      <c r="F53" s="2"/>
      <c r="G53" s="2"/>
      <c r="H53" s="2"/>
      <c r="I53" s="17"/>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76"/>
      <c r="NE53" s="77"/>
      <c r="NF53" s="77"/>
      <c r="NG53" s="77"/>
      <c r="NH53" s="77"/>
      <c r="NI53" s="77"/>
      <c r="NJ53" s="77"/>
      <c r="NK53" s="77"/>
      <c r="NL53" s="77"/>
      <c r="NM53" s="77"/>
      <c r="NN53" s="77"/>
      <c r="NO53" s="77"/>
      <c r="NP53" s="77"/>
      <c r="NQ53" s="77"/>
      <c r="NR53" s="78"/>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76"/>
      <c r="NE54" s="77"/>
      <c r="NF54" s="77"/>
      <c r="NG54" s="77"/>
      <c r="NH54" s="77"/>
      <c r="NI54" s="77"/>
      <c r="NJ54" s="77"/>
      <c r="NK54" s="77"/>
      <c r="NL54" s="77"/>
      <c r="NM54" s="77"/>
      <c r="NN54" s="77"/>
      <c r="NO54" s="77"/>
      <c r="NP54" s="77"/>
      <c r="NQ54" s="77"/>
      <c r="NR54" s="78"/>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76"/>
      <c r="NE55" s="77"/>
      <c r="NF55" s="77"/>
      <c r="NG55" s="77"/>
      <c r="NH55" s="77"/>
      <c r="NI55" s="77"/>
      <c r="NJ55" s="77"/>
      <c r="NK55" s="77"/>
      <c r="NL55" s="77"/>
      <c r="NM55" s="77"/>
      <c r="NN55" s="77"/>
      <c r="NO55" s="77"/>
      <c r="NP55" s="77"/>
      <c r="NQ55" s="77"/>
      <c r="NR55" s="78"/>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76"/>
      <c r="NE60" s="77"/>
      <c r="NF60" s="77"/>
      <c r="NG60" s="77"/>
      <c r="NH60" s="77"/>
      <c r="NI60" s="77"/>
      <c r="NJ60" s="77"/>
      <c r="NK60" s="77"/>
      <c r="NL60" s="77"/>
      <c r="NM60" s="77"/>
      <c r="NN60" s="77"/>
      <c r="NO60" s="77"/>
      <c r="NP60" s="77"/>
      <c r="NQ60" s="77"/>
      <c r="NR60" s="78"/>
    </row>
    <row r="61" spans="1:382" ht="13.5" customHeight="1" x14ac:dyDescent="0.2">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76"/>
      <c r="NE61" s="77"/>
      <c r="NF61" s="77"/>
      <c r="NG61" s="77"/>
      <c r="NH61" s="77"/>
      <c r="NI61" s="77"/>
      <c r="NJ61" s="77"/>
      <c r="NK61" s="77"/>
      <c r="NL61" s="77"/>
      <c r="NM61" s="77"/>
      <c r="NN61" s="77"/>
      <c r="NO61" s="77"/>
      <c r="NP61" s="77"/>
      <c r="NQ61" s="77"/>
      <c r="NR61" s="78"/>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76"/>
      <c r="NE62" s="77"/>
      <c r="NF62" s="77"/>
      <c r="NG62" s="77"/>
      <c r="NH62" s="77"/>
      <c r="NI62" s="77"/>
      <c r="NJ62" s="77"/>
      <c r="NK62" s="77"/>
      <c r="NL62" s="77"/>
      <c r="NM62" s="77"/>
      <c r="NN62" s="77"/>
      <c r="NO62" s="77"/>
      <c r="NP62" s="77"/>
      <c r="NQ62" s="77"/>
      <c r="NR62" s="78"/>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76"/>
      <c r="NE63" s="77"/>
      <c r="NF63" s="77"/>
      <c r="NG63" s="77"/>
      <c r="NH63" s="77"/>
      <c r="NI63" s="77"/>
      <c r="NJ63" s="77"/>
      <c r="NK63" s="77"/>
      <c r="NL63" s="77"/>
      <c r="NM63" s="77"/>
      <c r="NN63" s="77"/>
      <c r="NO63" s="77"/>
      <c r="NP63" s="77"/>
      <c r="NQ63" s="77"/>
      <c r="NR63" s="78"/>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79"/>
      <c r="NE64" s="80"/>
      <c r="NF64" s="80"/>
      <c r="NG64" s="80"/>
      <c r="NH64" s="80"/>
      <c r="NI64" s="80"/>
      <c r="NJ64" s="80"/>
      <c r="NK64" s="80"/>
      <c r="NL64" s="80"/>
      <c r="NM64" s="80"/>
      <c r="NN64" s="80"/>
      <c r="NO64" s="80"/>
      <c r="NP64" s="80"/>
      <c r="NQ64" s="80"/>
      <c r="NR64" s="81"/>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123</v>
      </c>
      <c r="NE66" s="77"/>
      <c r="NF66" s="77"/>
      <c r="NG66" s="77"/>
      <c r="NH66" s="77"/>
      <c r="NI66" s="77"/>
      <c r="NJ66" s="77"/>
      <c r="NK66" s="77"/>
      <c r="NL66" s="77"/>
      <c r="NM66" s="77"/>
      <c r="NN66" s="77"/>
      <c r="NO66" s="77"/>
      <c r="NP66" s="77"/>
      <c r="NQ66" s="77"/>
      <c r="NR66" s="78"/>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180.1</v>
      </c>
      <c r="KB77" s="67"/>
      <c r="KC77" s="67"/>
      <c r="KD77" s="67"/>
      <c r="KE77" s="67"/>
      <c r="KF77" s="67"/>
      <c r="KG77" s="67"/>
      <c r="KH77" s="67"/>
      <c r="KI77" s="67"/>
      <c r="KJ77" s="67"/>
      <c r="KK77" s="67"/>
      <c r="KL77" s="67"/>
      <c r="KM77" s="67"/>
      <c r="KN77" s="67"/>
      <c r="KO77" s="68"/>
      <c r="KP77" s="66">
        <f>データ!DA7</f>
        <v>108.6</v>
      </c>
      <c r="KQ77" s="67"/>
      <c r="KR77" s="67"/>
      <c r="KS77" s="67"/>
      <c r="KT77" s="67"/>
      <c r="KU77" s="67"/>
      <c r="KV77" s="67"/>
      <c r="KW77" s="67"/>
      <c r="KX77" s="67"/>
      <c r="KY77" s="67"/>
      <c r="KZ77" s="67"/>
      <c r="LA77" s="67"/>
      <c r="LB77" s="67"/>
      <c r="LC77" s="67"/>
      <c r="LD77" s="68"/>
      <c r="LE77" s="66">
        <f>データ!DB7</f>
        <v>44</v>
      </c>
      <c r="LF77" s="67"/>
      <c r="LG77" s="67"/>
      <c r="LH77" s="67"/>
      <c r="LI77" s="67"/>
      <c r="LJ77" s="67"/>
      <c r="LK77" s="67"/>
      <c r="LL77" s="67"/>
      <c r="LM77" s="67"/>
      <c r="LN77" s="67"/>
      <c r="LO77" s="67"/>
      <c r="LP77" s="67"/>
      <c r="LQ77" s="67"/>
      <c r="LR77" s="67"/>
      <c r="LS77" s="68"/>
      <c r="LT77" s="66">
        <f>データ!DC7</f>
        <v>15</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899kfCFm3h6dFva3j4YwMpC5M4SA4KOvvi83CvQ4Y+OHwpZCkkQSwdNWLftvtyMFnG0z2EPphAOrzl4t5bTumQ==" saltValue="fyPAMF1LCn8WtSi654lmJ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2023</v>
      </c>
      <c r="C6" s="48">
        <f t="shared" ref="C6:X6" si="1">C8</f>
        <v>141500</v>
      </c>
      <c r="D6" s="48">
        <f t="shared" si="1"/>
        <v>47</v>
      </c>
      <c r="E6" s="48">
        <f t="shared" si="1"/>
        <v>14</v>
      </c>
      <c r="F6" s="48">
        <f t="shared" si="1"/>
        <v>0</v>
      </c>
      <c r="G6" s="48">
        <f t="shared" si="1"/>
        <v>4</v>
      </c>
      <c r="H6" s="48" t="str">
        <f>SUBSTITUTE(H8,"　","")</f>
        <v>神奈川県相模原市</v>
      </c>
      <c r="I6" s="48" t="str">
        <f t="shared" si="1"/>
        <v>橋本駅北口第２自動車駐車場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23</v>
      </c>
      <c r="S6" s="50" t="str">
        <f t="shared" si="1"/>
        <v>商業施設</v>
      </c>
      <c r="T6" s="50" t="str">
        <f t="shared" si="1"/>
        <v>無</v>
      </c>
      <c r="U6" s="51">
        <f t="shared" si="1"/>
        <v>13925</v>
      </c>
      <c r="V6" s="51">
        <f t="shared" si="1"/>
        <v>455</v>
      </c>
      <c r="W6" s="51">
        <f t="shared" si="1"/>
        <v>300</v>
      </c>
      <c r="X6" s="50" t="str">
        <f t="shared" si="1"/>
        <v>利用料金制</v>
      </c>
      <c r="Y6" s="52">
        <f>IF(Y8="-",NA(),Y8)</f>
        <v>41.4</v>
      </c>
      <c r="Z6" s="52">
        <f t="shared" ref="Z6:AH6" si="2">IF(Z8="-",NA(),Z8)</f>
        <v>45.5</v>
      </c>
      <c r="AA6" s="52">
        <f t="shared" si="2"/>
        <v>67.8</v>
      </c>
      <c r="AB6" s="52">
        <f t="shared" si="2"/>
        <v>75.5</v>
      </c>
      <c r="AC6" s="52">
        <f t="shared" si="2"/>
        <v>67</v>
      </c>
      <c r="AD6" s="52">
        <f t="shared" si="2"/>
        <v>222.3</v>
      </c>
      <c r="AE6" s="52">
        <f t="shared" si="2"/>
        <v>130.19999999999999</v>
      </c>
      <c r="AF6" s="52">
        <f t="shared" si="2"/>
        <v>136.5</v>
      </c>
      <c r="AG6" s="52">
        <f t="shared" si="2"/>
        <v>183.5</v>
      </c>
      <c r="AH6" s="52">
        <f t="shared" si="2"/>
        <v>3976.9</v>
      </c>
      <c r="AI6" s="49" t="str">
        <f>IF(AI8="-","",IF(AI8="-","【-】","【"&amp;SUBSTITUTE(TEXT(AI8,"#,##0.0"),"-","△")&amp;"】"))</f>
        <v>【1,905.8】</v>
      </c>
      <c r="AJ6" s="52">
        <f>IF(AJ8="-",NA(),AJ8)</f>
        <v>37.799999999999997</v>
      </c>
      <c r="AK6" s="52">
        <f t="shared" ref="AK6:AS6" si="3">IF(AK8="-",NA(),AK8)</f>
        <v>52.9</v>
      </c>
      <c r="AL6" s="52">
        <f t="shared" si="3"/>
        <v>33.6</v>
      </c>
      <c r="AM6" s="52">
        <f t="shared" si="3"/>
        <v>22.1</v>
      </c>
      <c r="AN6" s="52">
        <f t="shared" si="3"/>
        <v>13.9</v>
      </c>
      <c r="AO6" s="52">
        <f t="shared" si="3"/>
        <v>3.1</v>
      </c>
      <c r="AP6" s="52">
        <f t="shared" si="3"/>
        <v>8.6</v>
      </c>
      <c r="AQ6" s="52">
        <f t="shared" si="3"/>
        <v>4.3</v>
      </c>
      <c r="AR6" s="52">
        <f t="shared" si="3"/>
        <v>4.2</v>
      </c>
      <c r="AS6" s="52">
        <f t="shared" si="3"/>
        <v>3.5</v>
      </c>
      <c r="AT6" s="49" t="str">
        <f>IF(AT8="-","",IF(AT8="-","【-】","【"&amp;SUBSTITUTE(TEXT(AT8,"#,##0.0"),"-","△")&amp;"】"))</f>
        <v>【3.9】</v>
      </c>
      <c r="AU6" s="53">
        <f>IF(AU8="-",NA(),AU8)</f>
        <v>266</v>
      </c>
      <c r="AV6" s="53">
        <f t="shared" ref="AV6:BD6" si="4">IF(AV8="-",NA(),AV8)</f>
        <v>423</v>
      </c>
      <c r="AW6" s="53">
        <f t="shared" si="4"/>
        <v>182</v>
      </c>
      <c r="AX6" s="53">
        <f t="shared" si="4"/>
        <v>102</v>
      </c>
      <c r="AY6" s="53">
        <f t="shared" si="4"/>
        <v>51</v>
      </c>
      <c r="AZ6" s="53">
        <f t="shared" si="4"/>
        <v>26</v>
      </c>
      <c r="BA6" s="53">
        <f t="shared" si="4"/>
        <v>87</v>
      </c>
      <c r="BB6" s="53">
        <f t="shared" si="4"/>
        <v>7646</v>
      </c>
      <c r="BC6" s="53">
        <f t="shared" si="4"/>
        <v>53</v>
      </c>
      <c r="BD6" s="53">
        <f t="shared" si="4"/>
        <v>559</v>
      </c>
      <c r="BE6" s="51" t="str">
        <f>IF(BE8="-","",IF(BE8="-","【-】","【"&amp;SUBSTITUTE(TEXT(BE8,"#,##0"),"-","△")&amp;"】"))</f>
        <v>【127】</v>
      </c>
      <c r="BF6" s="52">
        <f>IF(BF8="-",NA(),BF8)</f>
        <v>31</v>
      </c>
      <c r="BG6" s="52">
        <f t="shared" ref="BG6:BO6" si="5">IF(BG8="-",NA(),BG8)</f>
        <v>-15.8</v>
      </c>
      <c r="BH6" s="52">
        <f t="shared" si="5"/>
        <v>-1</v>
      </c>
      <c r="BI6" s="52">
        <f t="shared" si="5"/>
        <v>-3.7</v>
      </c>
      <c r="BJ6" s="52">
        <f t="shared" si="5"/>
        <v>-34.4</v>
      </c>
      <c r="BK6" s="52">
        <f t="shared" si="5"/>
        <v>13.5</v>
      </c>
      <c r="BL6" s="52">
        <f t="shared" si="5"/>
        <v>7.1</v>
      </c>
      <c r="BM6" s="52">
        <f t="shared" si="5"/>
        <v>5.6</v>
      </c>
      <c r="BN6" s="52">
        <f t="shared" si="5"/>
        <v>18.100000000000001</v>
      </c>
      <c r="BO6" s="52">
        <f t="shared" si="5"/>
        <v>22.7</v>
      </c>
      <c r="BP6" s="49" t="str">
        <f>IF(BP8="-","",IF(BP8="-","【-】","【"&amp;SUBSTITUTE(TEXT(BP8,"#,##0.0"),"-","△")&amp;"】"))</f>
        <v>【△55.6】</v>
      </c>
      <c r="BQ6" s="53">
        <f>IF(BQ8="-",NA(),BQ8)</f>
        <v>-107277</v>
      </c>
      <c r="BR6" s="53">
        <f t="shared" ref="BR6:BZ6" si="6">IF(BR8="-",NA(),BR8)</f>
        <v>-182188</v>
      </c>
      <c r="BS6" s="53">
        <f t="shared" si="6"/>
        <v>-74490</v>
      </c>
      <c r="BT6" s="53">
        <f t="shared" si="6"/>
        <v>-48948</v>
      </c>
      <c r="BU6" s="53">
        <f t="shared" si="6"/>
        <v>-57426</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101</v>
      </c>
      <c r="CM6" s="51">
        <f t="shared" ref="CM6:CN6" si="7">CM8</f>
        <v>0</v>
      </c>
      <c r="CN6" s="51">
        <f t="shared" si="7"/>
        <v>0</v>
      </c>
      <c r="CO6" s="52"/>
      <c r="CP6" s="52"/>
      <c r="CQ6" s="52"/>
      <c r="CR6" s="52"/>
      <c r="CS6" s="52"/>
      <c r="CT6" s="52"/>
      <c r="CU6" s="52"/>
      <c r="CV6" s="52"/>
      <c r="CW6" s="52"/>
      <c r="CX6" s="52"/>
      <c r="CY6" s="49" t="s">
        <v>101</v>
      </c>
      <c r="CZ6" s="52">
        <f>IF(CZ8="-",NA(),CZ8)</f>
        <v>180.1</v>
      </c>
      <c r="DA6" s="52">
        <f t="shared" ref="DA6:DI6" si="8">IF(DA8="-",NA(),DA8)</f>
        <v>108.6</v>
      </c>
      <c r="DB6" s="52">
        <f t="shared" si="8"/>
        <v>44</v>
      </c>
      <c r="DC6" s="52">
        <f t="shared" si="8"/>
        <v>15</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280.2</v>
      </c>
      <c r="DL6" s="52">
        <f t="shared" ref="DL6:DT6" si="9">IF(DL8="-",NA(),DL8)</f>
        <v>244.8</v>
      </c>
      <c r="DM6" s="52">
        <f t="shared" si="9"/>
        <v>265.3</v>
      </c>
      <c r="DN6" s="52">
        <f t="shared" si="9"/>
        <v>267.7</v>
      </c>
      <c r="DO6" s="52">
        <f t="shared" si="9"/>
        <v>279.3</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102</v>
      </c>
      <c r="B7" s="48">
        <f t="shared" ref="B7:X7" si="10">B8</f>
        <v>2023</v>
      </c>
      <c r="C7" s="48">
        <f t="shared" si="10"/>
        <v>141500</v>
      </c>
      <c r="D7" s="48">
        <f t="shared" si="10"/>
        <v>47</v>
      </c>
      <c r="E7" s="48">
        <f t="shared" si="10"/>
        <v>14</v>
      </c>
      <c r="F7" s="48">
        <f t="shared" si="10"/>
        <v>0</v>
      </c>
      <c r="G7" s="48">
        <f t="shared" si="10"/>
        <v>4</v>
      </c>
      <c r="H7" s="48" t="str">
        <f t="shared" si="10"/>
        <v>神奈川県　相模原市</v>
      </c>
      <c r="I7" s="48" t="str">
        <f t="shared" si="10"/>
        <v>橋本駅北口第２自動車駐車場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23</v>
      </c>
      <c r="S7" s="50" t="str">
        <f t="shared" si="10"/>
        <v>商業施設</v>
      </c>
      <c r="T7" s="50" t="str">
        <f t="shared" si="10"/>
        <v>無</v>
      </c>
      <c r="U7" s="51">
        <f t="shared" si="10"/>
        <v>13925</v>
      </c>
      <c r="V7" s="51">
        <f t="shared" si="10"/>
        <v>455</v>
      </c>
      <c r="W7" s="51">
        <f t="shared" si="10"/>
        <v>300</v>
      </c>
      <c r="X7" s="50" t="str">
        <f t="shared" si="10"/>
        <v>利用料金制</v>
      </c>
      <c r="Y7" s="52">
        <f>Y8</f>
        <v>41.4</v>
      </c>
      <c r="Z7" s="52">
        <f t="shared" ref="Z7:AH7" si="11">Z8</f>
        <v>45.5</v>
      </c>
      <c r="AA7" s="52">
        <f t="shared" si="11"/>
        <v>67.8</v>
      </c>
      <c r="AB7" s="52">
        <f t="shared" si="11"/>
        <v>75.5</v>
      </c>
      <c r="AC7" s="52">
        <f t="shared" si="11"/>
        <v>67</v>
      </c>
      <c r="AD7" s="52">
        <f t="shared" si="11"/>
        <v>222.3</v>
      </c>
      <c r="AE7" s="52">
        <f t="shared" si="11"/>
        <v>130.19999999999999</v>
      </c>
      <c r="AF7" s="52">
        <f t="shared" si="11"/>
        <v>136.5</v>
      </c>
      <c r="AG7" s="52">
        <f t="shared" si="11"/>
        <v>183.5</v>
      </c>
      <c r="AH7" s="52">
        <f t="shared" si="11"/>
        <v>3976.9</v>
      </c>
      <c r="AI7" s="49"/>
      <c r="AJ7" s="52">
        <f>AJ8</f>
        <v>37.799999999999997</v>
      </c>
      <c r="AK7" s="52">
        <f t="shared" ref="AK7:AS7" si="12">AK8</f>
        <v>52.9</v>
      </c>
      <c r="AL7" s="52">
        <f t="shared" si="12"/>
        <v>33.6</v>
      </c>
      <c r="AM7" s="52">
        <f t="shared" si="12"/>
        <v>22.1</v>
      </c>
      <c r="AN7" s="52">
        <f t="shared" si="12"/>
        <v>13.9</v>
      </c>
      <c r="AO7" s="52">
        <f t="shared" si="12"/>
        <v>3.1</v>
      </c>
      <c r="AP7" s="52">
        <f t="shared" si="12"/>
        <v>8.6</v>
      </c>
      <c r="AQ7" s="52">
        <f t="shared" si="12"/>
        <v>4.3</v>
      </c>
      <c r="AR7" s="52">
        <f t="shared" si="12"/>
        <v>4.2</v>
      </c>
      <c r="AS7" s="52">
        <f t="shared" si="12"/>
        <v>3.5</v>
      </c>
      <c r="AT7" s="49"/>
      <c r="AU7" s="53">
        <f>AU8</f>
        <v>266</v>
      </c>
      <c r="AV7" s="53">
        <f t="shared" ref="AV7:BD7" si="13">AV8</f>
        <v>423</v>
      </c>
      <c r="AW7" s="53">
        <f t="shared" si="13"/>
        <v>182</v>
      </c>
      <c r="AX7" s="53">
        <f t="shared" si="13"/>
        <v>102</v>
      </c>
      <c r="AY7" s="53">
        <f t="shared" si="13"/>
        <v>51</v>
      </c>
      <c r="AZ7" s="53">
        <f t="shared" si="13"/>
        <v>26</v>
      </c>
      <c r="BA7" s="53">
        <f t="shared" si="13"/>
        <v>87</v>
      </c>
      <c r="BB7" s="53">
        <f t="shared" si="13"/>
        <v>7646</v>
      </c>
      <c r="BC7" s="53">
        <f t="shared" si="13"/>
        <v>53</v>
      </c>
      <c r="BD7" s="53">
        <f t="shared" si="13"/>
        <v>559</v>
      </c>
      <c r="BE7" s="51"/>
      <c r="BF7" s="52">
        <f>BF8</f>
        <v>31</v>
      </c>
      <c r="BG7" s="52">
        <f t="shared" ref="BG7:BO7" si="14">BG8</f>
        <v>-15.8</v>
      </c>
      <c r="BH7" s="52">
        <f t="shared" si="14"/>
        <v>-1</v>
      </c>
      <c r="BI7" s="52">
        <f t="shared" si="14"/>
        <v>-3.7</v>
      </c>
      <c r="BJ7" s="52">
        <f t="shared" si="14"/>
        <v>-34.4</v>
      </c>
      <c r="BK7" s="52">
        <f t="shared" si="14"/>
        <v>13.5</v>
      </c>
      <c r="BL7" s="52">
        <f t="shared" si="14"/>
        <v>7.1</v>
      </c>
      <c r="BM7" s="52">
        <f t="shared" si="14"/>
        <v>5.6</v>
      </c>
      <c r="BN7" s="52">
        <f t="shared" si="14"/>
        <v>18.100000000000001</v>
      </c>
      <c r="BO7" s="52">
        <f t="shared" si="14"/>
        <v>22.7</v>
      </c>
      <c r="BP7" s="49"/>
      <c r="BQ7" s="53">
        <f>BQ8</f>
        <v>-107277</v>
      </c>
      <c r="BR7" s="53">
        <f t="shared" ref="BR7:BZ7" si="15">BR8</f>
        <v>-182188</v>
      </c>
      <c r="BS7" s="53">
        <f t="shared" si="15"/>
        <v>-74490</v>
      </c>
      <c r="BT7" s="53">
        <f t="shared" si="15"/>
        <v>-48948</v>
      </c>
      <c r="BU7" s="53">
        <f t="shared" si="15"/>
        <v>-57426</v>
      </c>
      <c r="BV7" s="53">
        <f t="shared" si="15"/>
        <v>22466</v>
      </c>
      <c r="BW7" s="53">
        <f t="shared" si="15"/>
        <v>4211</v>
      </c>
      <c r="BX7" s="53">
        <f t="shared" si="15"/>
        <v>10653</v>
      </c>
      <c r="BY7" s="53">
        <f t="shared" si="15"/>
        <v>17717</v>
      </c>
      <c r="BZ7" s="53">
        <f t="shared" si="15"/>
        <v>21349</v>
      </c>
      <c r="CA7" s="51"/>
      <c r="CB7" s="52" t="s">
        <v>103</v>
      </c>
      <c r="CC7" s="52" t="s">
        <v>103</v>
      </c>
      <c r="CD7" s="52" t="s">
        <v>103</v>
      </c>
      <c r="CE7" s="52" t="s">
        <v>103</v>
      </c>
      <c r="CF7" s="52" t="s">
        <v>103</v>
      </c>
      <c r="CG7" s="52" t="s">
        <v>103</v>
      </c>
      <c r="CH7" s="52" t="s">
        <v>103</v>
      </c>
      <c r="CI7" s="52" t="s">
        <v>103</v>
      </c>
      <c r="CJ7" s="52" t="s">
        <v>103</v>
      </c>
      <c r="CK7" s="52" t="s">
        <v>101</v>
      </c>
      <c r="CL7" s="49"/>
      <c r="CM7" s="51">
        <f>CM8</f>
        <v>0</v>
      </c>
      <c r="CN7" s="51">
        <f>CN8</f>
        <v>0</v>
      </c>
      <c r="CO7" s="52" t="s">
        <v>103</v>
      </c>
      <c r="CP7" s="52" t="s">
        <v>103</v>
      </c>
      <c r="CQ7" s="52" t="s">
        <v>103</v>
      </c>
      <c r="CR7" s="52" t="s">
        <v>103</v>
      </c>
      <c r="CS7" s="52" t="s">
        <v>103</v>
      </c>
      <c r="CT7" s="52" t="s">
        <v>103</v>
      </c>
      <c r="CU7" s="52" t="s">
        <v>103</v>
      </c>
      <c r="CV7" s="52" t="s">
        <v>103</v>
      </c>
      <c r="CW7" s="52" t="s">
        <v>103</v>
      </c>
      <c r="CX7" s="52" t="s">
        <v>101</v>
      </c>
      <c r="CY7" s="49"/>
      <c r="CZ7" s="52">
        <f>CZ8</f>
        <v>180.1</v>
      </c>
      <c r="DA7" s="52">
        <f t="shared" ref="DA7:DI7" si="16">DA8</f>
        <v>108.6</v>
      </c>
      <c r="DB7" s="52">
        <f t="shared" si="16"/>
        <v>44</v>
      </c>
      <c r="DC7" s="52">
        <f t="shared" si="16"/>
        <v>15</v>
      </c>
      <c r="DD7" s="52">
        <f t="shared" si="16"/>
        <v>0</v>
      </c>
      <c r="DE7" s="52">
        <f t="shared" si="16"/>
        <v>1263.5</v>
      </c>
      <c r="DF7" s="52">
        <f t="shared" si="16"/>
        <v>108.5</v>
      </c>
      <c r="DG7" s="52">
        <f t="shared" si="16"/>
        <v>136.19999999999999</v>
      </c>
      <c r="DH7" s="52">
        <f t="shared" si="16"/>
        <v>104.8</v>
      </c>
      <c r="DI7" s="52">
        <f t="shared" si="16"/>
        <v>80.7</v>
      </c>
      <c r="DJ7" s="49"/>
      <c r="DK7" s="52">
        <f>DK8</f>
        <v>280.2</v>
      </c>
      <c r="DL7" s="52">
        <f t="shared" ref="DL7:DT7" si="17">DL8</f>
        <v>244.8</v>
      </c>
      <c r="DM7" s="52">
        <f t="shared" si="17"/>
        <v>265.3</v>
      </c>
      <c r="DN7" s="52">
        <f t="shared" si="17"/>
        <v>267.7</v>
      </c>
      <c r="DO7" s="52">
        <f t="shared" si="17"/>
        <v>279.3</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141500</v>
      </c>
      <c r="D8" s="55">
        <v>47</v>
      </c>
      <c r="E8" s="55">
        <v>14</v>
      </c>
      <c r="F8" s="55">
        <v>0</v>
      </c>
      <c r="G8" s="55">
        <v>4</v>
      </c>
      <c r="H8" s="55" t="s">
        <v>104</v>
      </c>
      <c r="I8" s="55" t="s">
        <v>105</v>
      </c>
      <c r="J8" s="55" t="s">
        <v>106</v>
      </c>
      <c r="K8" s="55" t="s">
        <v>107</v>
      </c>
      <c r="L8" s="55" t="s">
        <v>108</v>
      </c>
      <c r="M8" s="55" t="s">
        <v>109</v>
      </c>
      <c r="N8" s="55" t="s">
        <v>110</v>
      </c>
      <c r="O8" s="56" t="s">
        <v>111</v>
      </c>
      <c r="P8" s="57" t="s">
        <v>112</v>
      </c>
      <c r="Q8" s="57" t="s">
        <v>113</v>
      </c>
      <c r="R8" s="58">
        <v>23</v>
      </c>
      <c r="S8" s="57" t="s">
        <v>114</v>
      </c>
      <c r="T8" s="57" t="s">
        <v>115</v>
      </c>
      <c r="U8" s="58">
        <v>13925</v>
      </c>
      <c r="V8" s="58">
        <v>455</v>
      </c>
      <c r="W8" s="58">
        <v>300</v>
      </c>
      <c r="X8" s="57" t="s">
        <v>116</v>
      </c>
      <c r="Y8" s="59">
        <v>41.4</v>
      </c>
      <c r="Z8" s="59">
        <v>45.5</v>
      </c>
      <c r="AA8" s="59">
        <v>67.8</v>
      </c>
      <c r="AB8" s="59">
        <v>75.5</v>
      </c>
      <c r="AC8" s="59">
        <v>67</v>
      </c>
      <c r="AD8" s="59">
        <v>222.3</v>
      </c>
      <c r="AE8" s="59">
        <v>130.19999999999999</v>
      </c>
      <c r="AF8" s="59">
        <v>136.5</v>
      </c>
      <c r="AG8" s="59">
        <v>183.5</v>
      </c>
      <c r="AH8" s="59">
        <v>3976.9</v>
      </c>
      <c r="AI8" s="56">
        <v>1905.8</v>
      </c>
      <c r="AJ8" s="59">
        <v>37.799999999999997</v>
      </c>
      <c r="AK8" s="59">
        <v>52.9</v>
      </c>
      <c r="AL8" s="59">
        <v>33.6</v>
      </c>
      <c r="AM8" s="59">
        <v>22.1</v>
      </c>
      <c r="AN8" s="59">
        <v>13.9</v>
      </c>
      <c r="AO8" s="59">
        <v>3.1</v>
      </c>
      <c r="AP8" s="59">
        <v>8.6</v>
      </c>
      <c r="AQ8" s="59">
        <v>4.3</v>
      </c>
      <c r="AR8" s="59">
        <v>4.2</v>
      </c>
      <c r="AS8" s="59">
        <v>3.5</v>
      </c>
      <c r="AT8" s="56">
        <v>3.9</v>
      </c>
      <c r="AU8" s="60">
        <v>266</v>
      </c>
      <c r="AV8" s="60">
        <v>423</v>
      </c>
      <c r="AW8" s="60">
        <v>182</v>
      </c>
      <c r="AX8" s="60">
        <v>102</v>
      </c>
      <c r="AY8" s="60">
        <v>51</v>
      </c>
      <c r="AZ8" s="60">
        <v>26</v>
      </c>
      <c r="BA8" s="60">
        <v>87</v>
      </c>
      <c r="BB8" s="60">
        <v>7646</v>
      </c>
      <c r="BC8" s="60">
        <v>53</v>
      </c>
      <c r="BD8" s="60">
        <v>559</v>
      </c>
      <c r="BE8" s="60">
        <v>127</v>
      </c>
      <c r="BF8" s="59">
        <v>31</v>
      </c>
      <c r="BG8" s="59">
        <v>-15.8</v>
      </c>
      <c r="BH8" s="59">
        <v>-1</v>
      </c>
      <c r="BI8" s="59">
        <v>-3.7</v>
      </c>
      <c r="BJ8" s="59">
        <v>-34.4</v>
      </c>
      <c r="BK8" s="59">
        <v>13.5</v>
      </c>
      <c r="BL8" s="59">
        <v>7.1</v>
      </c>
      <c r="BM8" s="59">
        <v>5.6</v>
      </c>
      <c r="BN8" s="59">
        <v>18.100000000000001</v>
      </c>
      <c r="BO8" s="59">
        <v>22.7</v>
      </c>
      <c r="BP8" s="56">
        <v>-55.6</v>
      </c>
      <c r="BQ8" s="60">
        <v>-107277</v>
      </c>
      <c r="BR8" s="60">
        <v>-182188</v>
      </c>
      <c r="BS8" s="60">
        <v>-74490</v>
      </c>
      <c r="BT8" s="61">
        <v>-48948</v>
      </c>
      <c r="BU8" s="61">
        <v>-57426</v>
      </c>
      <c r="BV8" s="60">
        <v>22466</v>
      </c>
      <c r="BW8" s="60">
        <v>4211</v>
      </c>
      <c r="BX8" s="60">
        <v>10653</v>
      </c>
      <c r="BY8" s="60">
        <v>17717</v>
      </c>
      <c r="BZ8" s="60">
        <v>21349</v>
      </c>
      <c r="CA8" s="58">
        <v>12639</v>
      </c>
      <c r="CB8" s="59" t="s">
        <v>108</v>
      </c>
      <c r="CC8" s="59" t="s">
        <v>108</v>
      </c>
      <c r="CD8" s="59" t="s">
        <v>108</v>
      </c>
      <c r="CE8" s="59" t="s">
        <v>108</v>
      </c>
      <c r="CF8" s="59" t="s">
        <v>108</v>
      </c>
      <c r="CG8" s="59" t="s">
        <v>108</v>
      </c>
      <c r="CH8" s="59" t="s">
        <v>108</v>
      </c>
      <c r="CI8" s="59" t="s">
        <v>108</v>
      </c>
      <c r="CJ8" s="59" t="s">
        <v>108</v>
      </c>
      <c r="CK8" s="59" t="s">
        <v>108</v>
      </c>
      <c r="CL8" s="56" t="s">
        <v>108</v>
      </c>
      <c r="CM8" s="58">
        <v>0</v>
      </c>
      <c r="CN8" s="58">
        <v>0</v>
      </c>
      <c r="CO8" s="59" t="s">
        <v>108</v>
      </c>
      <c r="CP8" s="59" t="s">
        <v>108</v>
      </c>
      <c r="CQ8" s="59" t="s">
        <v>108</v>
      </c>
      <c r="CR8" s="59" t="s">
        <v>108</v>
      </c>
      <c r="CS8" s="59" t="s">
        <v>108</v>
      </c>
      <c r="CT8" s="59" t="s">
        <v>108</v>
      </c>
      <c r="CU8" s="59" t="s">
        <v>108</v>
      </c>
      <c r="CV8" s="59" t="s">
        <v>108</v>
      </c>
      <c r="CW8" s="59" t="s">
        <v>108</v>
      </c>
      <c r="CX8" s="59" t="s">
        <v>108</v>
      </c>
      <c r="CY8" s="56" t="s">
        <v>108</v>
      </c>
      <c r="CZ8" s="59">
        <v>180.1</v>
      </c>
      <c r="DA8" s="59">
        <v>108.6</v>
      </c>
      <c r="DB8" s="59">
        <v>44</v>
      </c>
      <c r="DC8" s="59">
        <v>15</v>
      </c>
      <c r="DD8" s="59">
        <v>0</v>
      </c>
      <c r="DE8" s="59">
        <v>1263.5</v>
      </c>
      <c r="DF8" s="59">
        <v>108.5</v>
      </c>
      <c r="DG8" s="59">
        <v>136.19999999999999</v>
      </c>
      <c r="DH8" s="59">
        <v>104.8</v>
      </c>
      <c r="DI8" s="59">
        <v>80.7</v>
      </c>
      <c r="DJ8" s="56">
        <v>79</v>
      </c>
      <c r="DK8" s="59">
        <v>280.2</v>
      </c>
      <c r="DL8" s="59">
        <v>244.8</v>
      </c>
      <c r="DM8" s="59">
        <v>265.3</v>
      </c>
      <c r="DN8" s="59">
        <v>267.7</v>
      </c>
      <c r="DO8" s="59">
        <v>279.3</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786763E8-724E-4CF8-9F12-2021B934ED39}"/>
</file>

<file path=customXml/itemProps2.xml><?xml version="1.0" encoding="utf-8"?>
<ds:datastoreItem xmlns:ds="http://schemas.openxmlformats.org/officeDocument/2006/customXml" ds:itemID="{0112C94D-4AF0-4D59-AB78-107E152BE4B6}"/>
</file>

<file path=customXml/itemProps3.xml><?xml version="1.0" encoding="utf-8"?>
<ds:datastoreItem xmlns:ds="http://schemas.openxmlformats.org/officeDocument/2006/customXml" ds:itemID="{112C8CC5-7E8F-4129-B6EB-2984119289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2025-02-14T06:02:12Z</dcterms:created>
  <dcterms:modified xsi:type="dcterms:W3CDTF">2025-02-14T06:02:39Z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