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8_{B7B28EA8-6AF6-4FD0-B56B-4814EF9FDEB8}" xr6:coauthVersionLast="47" xr6:coauthVersionMax="47" xr10:uidLastSave="{405540D9-8F95-45B7-8320-52E6F47FC07E}"/>
  <workbookProtection workbookAlgorithmName="SHA-512" workbookHashValue="mKSnDsvz7XUawWXuI09SU96QLShmpOEM4eWqAcUCACneaDm8MkeerZ4lVN9r7Unh1h1KoLVp4hSrmF8NyWjSLQ==" workbookSaltValue="nUkdEVGjna4qK15uiIGlrw=="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BB10" i="4"/>
  <c r="AT10" i="4"/>
  <c r="AL10" i="4"/>
  <c r="W10" i="4"/>
  <c r="I10" i="4"/>
  <c r="B10" i="4"/>
  <c r="BB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<sst xmlns="http://schemas.openxmlformats.org/spreadsheetml/2006/main" count="228" uniqueCount="111">
  <si>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</si>
  <si>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</si>
  <si>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</si>
  <si>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</si>
  <si>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</si>
  <si>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</si>
  <si>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</si>
  <si>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</si>
  <si>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</si>
  <si>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</si>
  <si>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</si>
  <si>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</si>
  <si>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</si>
  <si>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</si>
  <si>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</si>
  <si>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</si>
  <si>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</si>
  <si>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</si>
  <si>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</si>
  <si>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</si>
  <si>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</si>
  <si>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</si>
  <si>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</si>
  <si>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</si>
  <si>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</si>
  <si>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</si>
  <si>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①経常収支比率
　前年度に比べ減少しましたが、比率は100%を上回っています。
③流動比率
　前年度に比べ減少しました。短期的な債務に対する支払能力に問題は生じない水準ではありますが、これまで以上に資金管理を徹底する必要があります。
④企業債残高対給水収益比率（％）
　前年度に比べ増加し、類似団体に比べて高い水準となっています。企業債は施設更新の重要な財源ですが、将来の過度な負担とならないよう、上昇を抑制する必要があります。
⑤料金回収率
料金回収率は類似団体に比べ高い水準を維持しています。
⑥給水原価
　給水原価は若干の増加傾向となっていますが、類似団体に比べ低い水準を維持しています。
⑦施設利用率
　類似団体と比べ高い水準を維持し、効率的に施設を利用しています。今後も水需要の動向に注視し、施設規模の適正化を進める必要があります。
⑧有収率
　令和６年能登半島地震に伴う減免措置の影響もあり、類似団体と比べ低い水準となっています。</t>
    <rPh sb="78" eb="79">
      <t>ショウ</t>
    </rPh>
    <rPh sb="82" eb="84">
      <t>スイジュン</t>
    </rPh>
    <rPh sb="96" eb="98">
      <t>イジョウ</t>
    </rPh>
    <rPh sb="99" eb="101">
      <t>シキン</t>
    </rPh>
    <rPh sb="101" eb="103">
      <t>カンリ</t>
    </rPh>
    <rPh sb="104" eb="106">
      <t>テッテイ</t>
    </rPh>
    <rPh sb="108" eb="110">
      <t>ヒツヨウ</t>
    </rPh>
    <rPh sb="378" eb="380">
      <t>レイワ</t>
    </rPh>
    <rPh sb="381" eb="382">
      <t>ネン</t>
    </rPh>
    <rPh sb="382" eb="384">
      <t>ノト</t>
    </rPh>
    <rPh sb="384" eb="386">
      <t>ハントウ</t>
    </rPh>
    <rPh sb="386" eb="388">
      <t>ジシン</t>
    </rPh>
    <rPh sb="389" eb="390">
      <t>トモナ</t>
    </rPh>
    <rPh sb="391" eb="393">
      <t>ゲンメン</t>
    </rPh>
    <rPh sb="393" eb="395">
      <t>ソチ</t>
    </rPh>
    <rPh sb="396" eb="398">
      <t>エイキョウ</t>
    </rPh>
    <rPh sb="409" eb="410">
      <t>ヒク</t>
    </rPh>
    <phoneticPr fontId="4"/>
  </si>
  <si>
    <t>2. 老朽化の状況について</t>
    <phoneticPr fontId="4"/>
  </si>
  <si>
    <t>　有形固定資産減価償却率は、類似団体より低い水準となっていますが、本市の浄配水施設の多くは、高度経済成長期の後期から安定経済成長期に集中的に建設され、管路施設は、昭和39年に発生した新潟地震により布設した災害復旧管路が多いため、順次更新していく必要があります。
　事業費の平準化を図り、中長期経営計画に基づき計画的かつ効率的な更新を進めることが必要となります。
　なお、配水支管に比べ費用と時間のかかる基幹管路の更新に重点を置いているため、管路更新率が低くなっています。</t>
    <phoneticPr fontId="4"/>
  </si>
  <si>
    <t>2. 老朽化の状況</t>
    <phoneticPr fontId="4"/>
  </si>
  <si>
    <t>全体総括</t>
    <rPh sb="0" eb="2">
      <t>ゼンタイ</t>
    </rPh>
    <rPh sb="2" eb="4">
      <t>ソウカツ</t>
    </rPh>
    <phoneticPr fontId="4"/>
  </si>
  <si>
    <t xml:space="preserve">　老朽化施設の更新や耐震化を計画的に進めていますが、一方で、人口減少などにより給水収益が減少し、施設更新にかける財源確保が厳しくなると見込まれています。
　将来世代に過度な負担を残さないよう企業債残高の増高を抑制しながら、事業運営に必要な資金を安定的に確保する方策を検討する必要があります。
</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</si>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</sst>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0.53</c:v>
                </c:pt>
                <c:pt idx="1">
                  <c:v>0.39</c:v>
                </c:pt>
                <c:pt idx="2">
                  <c:v>0.47</c:v>
                </c:pt>
                <c:pt idx="3">
                  <c:v>0.38</c:v>
                </c:pt>
                <c:pt idx="4">
                  <c:v>0.49</c:v>
                </c:pt>
              </c:numCache>
            </c:numRef>
          </c:val>
          <c:extLst>
            <c:ext xmlns:c16="http://schemas.microsoft.com/office/drawing/2014/chart" uri="{C3380CC4-5D6E-409C-BE32-E72D297353CC}">
              <c16:uniqueId val="{00000000-AB95-4278-A6BD-2669FBEAED3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0.99</c:v>
                </c:pt>
                <c:pt idx="2">
                  <c:v>0.97</c:v>
                </c:pt>
                <c:pt idx="3">
                  <c:v>1</c:v>
                </c:pt>
                <c:pt idx="4">
                  <c:v>0.91</c:v>
                </c:pt>
              </c:numCache>
            </c:numRef>
          </c:val>
          <c:smooth val="0"/>
          <c:extLst>
            <c:ext xmlns:c16="http://schemas.microsoft.com/office/drawing/2014/chart" uri="{C3380CC4-5D6E-409C-BE32-E72D297353CC}">
              <c16:uniqueId val="{00000001-AB95-4278-A6BD-2669FBEAED3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65.02</c:v>
                </c:pt>
                <c:pt idx="1">
                  <c:v>65.59</c:v>
                </c:pt>
                <c:pt idx="2">
                  <c:v>64.41</c:v>
                </c:pt>
                <c:pt idx="3">
                  <c:v>63.92</c:v>
                </c:pt>
                <c:pt idx="4">
                  <c:v>63.14</c:v>
                </c:pt>
              </c:numCache>
            </c:numRef>
          </c:val>
          <c:extLst>
            <c:ext xmlns:c16="http://schemas.microsoft.com/office/drawing/2014/chart" uri="{C3380CC4-5D6E-409C-BE32-E72D297353CC}">
              <c16:uniqueId val="{00000000-C846-4C7B-8783-0888EA5BB6B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59.12</c:v>
                </c:pt>
                <c:pt idx="1">
                  <c:v>59.37</c:v>
                </c:pt>
                <c:pt idx="2">
                  <c:v>58.84</c:v>
                </c:pt>
                <c:pt idx="3">
                  <c:v>58.91</c:v>
                </c:pt>
                <c:pt idx="4">
                  <c:v>58.89</c:v>
                </c:pt>
              </c:numCache>
            </c:numRef>
          </c:val>
          <c:smooth val="0"/>
          <c:extLst>
            <c:ext xmlns:c16="http://schemas.microsoft.com/office/drawing/2014/chart" uri="{C3380CC4-5D6E-409C-BE32-E72D297353CC}">
              <c16:uniqueId val="{00000001-C846-4C7B-8783-0888EA5BB6B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93.66</c:v>
                </c:pt>
                <c:pt idx="1">
                  <c:v>93.73</c:v>
                </c:pt>
                <c:pt idx="2">
                  <c:v>94.57</c:v>
                </c:pt>
                <c:pt idx="3">
                  <c:v>94.09</c:v>
                </c:pt>
                <c:pt idx="4">
                  <c:v>92.88</c:v>
                </c:pt>
              </c:numCache>
            </c:numRef>
          </c:val>
          <c:extLst>
            <c:ext xmlns:c16="http://schemas.microsoft.com/office/drawing/2014/chart" uri="{C3380CC4-5D6E-409C-BE32-E72D297353CC}">
              <c16:uniqueId val="{00000000-9B50-4F5A-9819-53B3351AA1B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93.64</c:v>
                </c:pt>
                <c:pt idx="1">
                  <c:v>93.68</c:v>
                </c:pt>
                <c:pt idx="2">
                  <c:v>94.13</c:v>
                </c:pt>
                <c:pt idx="3">
                  <c:v>93.84</c:v>
                </c:pt>
                <c:pt idx="4">
                  <c:v>93.56</c:v>
                </c:pt>
              </c:numCache>
            </c:numRef>
          </c:val>
          <c:smooth val="0"/>
          <c:extLst>
            <c:ext xmlns:c16="http://schemas.microsoft.com/office/drawing/2014/chart" uri="{C3380CC4-5D6E-409C-BE32-E72D297353CC}">
              <c16:uniqueId val="{00000001-9B50-4F5A-9819-53B3351AA1B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112.64</c:v>
                </c:pt>
                <c:pt idx="1">
                  <c:v>110.28</c:v>
                </c:pt>
                <c:pt idx="2">
                  <c:v>110.35</c:v>
                </c:pt>
                <c:pt idx="3">
                  <c:v>106.36</c:v>
                </c:pt>
                <c:pt idx="4">
                  <c:v>105.08</c:v>
                </c:pt>
              </c:numCache>
            </c:numRef>
          </c:val>
          <c:extLst>
            <c:ext xmlns:c16="http://schemas.microsoft.com/office/drawing/2014/chart" uri="{C3380CC4-5D6E-409C-BE32-E72D297353CC}">
              <c16:uniqueId val="{00000000-B8A8-4428-9C1F-73FD129F33C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112.54</c:v>
                </c:pt>
                <c:pt idx="1">
                  <c:v>108.59</c:v>
                </c:pt>
                <c:pt idx="2">
                  <c:v>110.89</c:v>
                </c:pt>
                <c:pt idx="3">
                  <c:v>107.97</c:v>
                </c:pt>
                <c:pt idx="4">
                  <c:v>106.75</c:v>
                </c:pt>
              </c:numCache>
            </c:numRef>
          </c:val>
          <c:smooth val="0"/>
          <c:extLst>
            <c:ext xmlns:c16="http://schemas.microsoft.com/office/drawing/2014/chart" uri="{C3380CC4-5D6E-409C-BE32-E72D297353CC}">
              <c16:uniqueId val="{00000001-B8A8-4428-9C1F-73FD129F33C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47.36</c:v>
                </c:pt>
                <c:pt idx="1">
                  <c:v>47.95</c:v>
                </c:pt>
                <c:pt idx="2">
                  <c:v>48.51</c:v>
                </c:pt>
                <c:pt idx="3">
                  <c:v>49.6</c:v>
                </c:pt>
                <c:pt idx="4">
                  <c:v>49.75</c:v>
                </c:pt>
              </c:numCache>
            </c:numRef>
          </c:val>
          <c:extLst>
            <c:ext xmlns:c16="http://schemas.microsoft.com/office/drawing/2014/chart" uri="{C3380CC4-5D6E-409C-BE32-E72D297353CC}">
              <c16:uniqueId val="{00000000-677C-4CC8-8EB4-D56E04C1AB1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49.78</c:v>
                </c:pt>
                <c:pt idx="1">
                  <c:v>50.32</c:v>
                </c:pt>
                <c:pt idx="2">
                  <c:v>50.93</c:v>
                </c:pt>
                <c:pt idx="3">
                  <c:v>51.24</c:v>
                </c:pt>
                <c:pt idx="4">
                  <c:v>51.59</c:v>
                </c:pt>
              </c:numCache>
            </c:numRef>
          </c:val>
          <c:smooth val="0"/>
          <c:extLst>
            <c:ext xmlns:c16="http://schemas.microsoft.com/office/drawing/2014/chart" uri="{C3380CC4-5D6E-409C-BE32-E72D297353CC}">
              <c16:uniqueId val="{00000001-677C-4CC8-8EB4-D56E04C1AB1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24.33</c:v>
                </c:pt>
                <c:pt idx="1">
                  <c:v>26</c:v>
                </c:pt>
                <c:pt idx="2">
                  <c:v>27.31</c:v>
                </c:pt>
                <c:pt idx="3">
                  <c:v>28.77</c:v>
                </c:pt>
                <c:pt idx="4">
                  <c:v>30.02</c:v>
                </c:pt>
              </c:numCache>
            </c:numRef>
          </c:val>
          <c:extLst>
            <c:ext xmlns:c16="http://schemas.microsoft.com/office/drawing/2014/chart" uri="{C3380CC4-5D6E-409C-BE32-E72D297353CC}">
              <c16:uniqueId val="{00000000-8BBE-4DB9-A924-42B0A665BCF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22.79</c:v>
                </c:pt>
                <c:pt idx="1">
                  <c:v>24.26</c:v>
                </c:pt>
                <c:pt idx="2">
                  <c:v>25.55</c:v>
                </c:pt>
                <c:pt idx="3">
                  <c:v>26.73</c:v>
                </c:pt>
                <c:pt idx="4">
                  <c:v>28.09</c:v>
                </c:pt>
              </c:numCache>
            </c:numRef>
          </c:val>
          <c:smooth val="0"/>
          <c:extLst>
            <c:ext xmlns:c16="http://schemas.microsoft.com/office/drawing/2014/chart" uri="{C3380CC4-5D6E-409C-BE32-E72D297353CC}">
              <c16:uniqueId val="{00000001-8BBE-4DB9-A924-42B0A665BCF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AC-4A71-B4BF-35B7ADBE410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BAC-4A71-B4BF-35B7ADBE410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142.09</c:v>
                </c:pt>
                <c:pt idx="1">
                  <c:v>147.62</c:v>
                </c:pt>
                <c:pt idx="2">
                  <c:v>141.9</c:v>
                </c:pt>
                <c:pt idx="3">
                  <c:v>136.82</c:v>
                </c:pt>
                <c:pt idx="4">
                  <c:v>115.28</c:v>
                </c:pt>
              </c:numCache>
            </c:numRef>
          </c:val>
          <c:extLst>
            <c:ext xmlns:c16="http://schemas.microsoft.com/office/drawing/2014/chart" uri="{C3380CC4-5D6E-409C-BE32-E72D297353CC}">
              <c16:uniqueId val="{00000000-B545-4ABC-8D44-BCF63C75A4A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172.47</c:v>
                </c:pt>
                <c:pt idx="1">
                  <c:v>170.76</c:v>
                </c:pt>
                <c:pt idx="2">
                  <c:v>169.11</c:v>
                </c:pt>
                <c:pt idx="3">
                  <c:v>157.01</c:v>
                </c:pt>
                <c:pt idx="4">
                  <c:v>147.65</c:v>
                </c:pt>
              </c:numCache>
            </c:numRef>
          </c:val>
          <c:smooth val="0"/>
          <c:extLst>
            <c:ext xmlns:c16="http://schemas.microsoft.com/office/drawing/2014/chart" uri="{C3380CC4-5D6E-409C-BE32-E72D297353CC}">
              <c16:uniqueId val="{00000001-B545-4ABC-8D44-BCF63C75A4A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354.39</c:v>
                </c:pt>
                <c:pt idx="1">
                  <c:v>358.8</c:v>
                </c:pt>
                <c:pt idx="2">
                  <c:v>354.14</c:v>
                </c:pt>
                <c:pt idx="3">
                  <c:v>362.25</c:v>
                </c:pt>
                <c:pt idx="4">
                  <c:v>376.66</c:v>
                </c:pt>
              </c:numCache>
            </c:numRef>
          </c:val>
          <c:extLst>
            <c:ext xmlns:c16="http://schemas.microsoft.com/office/drawing/2014/chart" uri="{C3380CC4-5D6E-409C-BE32-E72D297353CC}">
              <c16:uniqueId val="{00000000-7B88-4878-911C-77F83B92B8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193.57</c:v>
                </c:pt>
                <c:pt idx="1">
                  <c:v>200.12</c:v>
                </c:pt>
                <c:pt idx="2">
                  <c:v>194.42</c:v>
                </c:pt>
                <c:pt idx="3">
                  <c:v>195.5</c:v>
                </c:pt>
                <c:pt idx="4">
                  <c:v>195.64</c:v>
                </c:pt>
              </c:numCache>
            </c:numRef>
          </c:val>
          <c:smooth val="0"/>
          <c:extLst>
            <c:ext xmlns:c16="http://schemas.microsoft.com/office/drawing/2014/chart" uri="{C3380CC4-5D6E-409C-BE32-E72D297353CC}">
              <c16:uniqueId val="{00000001-7B88-4878-911C-77F83B92B8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110.41</c:v>
                </c:pt>
                <c:pt idx="1">
                  <c:v>108</c:v>
                </c:pt>
                <c:pt idx="2">
                  <c:v>107.8</c:v>
                </c:pt>
                <c:pt idx="3">
                  <c:v>103.43</c:v>
                </c:pt>
                <c:pt idx="4">
                  <c:v>101.32</c:v>
                </c:pt>
              </c:numCache>
            </c:numRef>
          </c:val>
          <c:extLst>
            <c:ext xmlns:c16="http://schemas.microsoft.com/office/drawing/2014/chart" uri="{C3380CC4-5D6E-409C-BE32-E72D297353CC}">
              <c16:uniqueId val="{00000000-5B55-4393-B69D-CC12F0A37FF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102.26</c:v>
                </c:pt>
                <c:pt idx="1">
                  <c:v>98.26</c:v>
                </c:pt>
                <c:pt idx="2">
                  <c:v>100.4</c:v>
                </c:pt>
                <c:pt idx="3">
                  <c:v>96.51</c:v>
                </c:pt>
                <c:pt idx="4">
                  <c:v>95.29</c:v>
                </c:pt>
              </c:numCache>
            </c:numRef>
          </c:val>
          <c:smooth val="0"/>
          <c:extLst>
            <c:ext xmlns:c16="http://schemas.microsoft.com/office/drawing/2014/chart" uri="{C3380CC4-5D6E-409C-BE32-E72D297353CC}">
              <c16:uniqueId val="{00000001-5B55-4393-B69D-CC12F0A37FF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132.19</c:v>
                </c:pt>
                <c:pt idx="1">
                  <c:v>133.87</c:v>
                </c:pt>
                <c:pt idx="2">
                  <c:v>134.91</c:v>
                </c:pt>
                <c:pt idx="3">
                  <c:v>141.44999999999999</c:v>
                </c:pt>
                <c:pt idx="4">
                  <c:v>145.68</c:v>
                </c:pt>
              </c:numCache>
            </c:numRef>
          </c:val>
          <c:extLst>
            <c:ext xmlns:c16="http://schemas.microsoft.com/office/drawing/2014/chart" uri="{C3380CC4-5D6E-409C-BE32-E72D297353CC}">
              <c16:uniqueId val="{00000000-4E07-4E27-8454-14CDA991277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174.34</c:v>
                </c:pt>
                <c:pt idx="1">
                  <c:v>172.33</c:v>
                </c:pt>
                <c:pt idx="2">
                  <c:v>172.8</c:v>
                </c:pt>
                <c:pt idx="3">
                  <c:v>180.94</c:v>
                </c:pt>
                <c:pt idx="4">
                  <c:v>186.56</c:v>
                </c:pt>
              </c:numCache>
            </c:numRef>
          </c:val>
          <c:smooth val="0"/>
          <c:extLst>
            <c:ext xmlns:c16="http://schemas.microsoft.com/office/drawing/2014/chart" uri="{C3380CC4-5D6E-409C-BE32-E72D297353CC}">
              <c16:uniqueId val="{00000001-4E07-4E27-8454-14CDA991277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16" sqref="BL16:BZ44"/>
    </sheetView>
  </sheetViews>
  <sheetFormatPr defaultColWidth="2.54296875" defaultRowHeight="13" x14ac:dyDescent="0.2"/>
  <cols>
    <col min="1" max="1" width="2.54296875" customWidth="1"/>
    <col min="2" max="62" width="3.7265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新潟県　新潟市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政令市等</v>
      </c>
      <c r="X8" s="43"/>
      <c r="Y8" s="43"/>
      <c r="Z8" s="43"/>
      <c r="AA8" s="43"/>
      <c r="AB8" s="43"/>
      <c r="AC8" s="43"/>
      <c r="AD8" s="43" t="str">
        <f>データ!$M$6</f>
        <v>自治体職員</v>
      </c>
      <c r="AE8" s="43"/>
      <c r="AF8" s="43"/>
      <c r="AG8" s="43"/>
      <c r="AH8" s="43"/>
      <c r="AI8" s="43"/>
      <c r="AJ8" s="43"/>
      <c r="AK8" s="2"/>
      <c r="AL8" s="44">
        <f>データ!$R$6</f>
        <v>767565</v>
      </c>
      <c r="AM8" s="44"/>
      <c r="AN8" s="44"/>
      <c r="AO8" s="44"/>
      <c r="AP8" s="44"/>
      <c r="AQ8" s="44"/>
      <c r="AR8" s="44"/>
      <c r="AS8" s="44"/>
      <c r="AT8" s="45">
        <f>データ!$S$6</f>
        <v>1954.92</v>
      </c>
      <c r="AU8" s="46"/>
      <c r="AV8" s="46"/>
      <c r="AW8" s="46"/>
      <c r="AX8" s="46"/>
      <c r="AY8" s="46"/>
      <c r="AZ8" s="46"/>
      <c r="BA8" s="46"/>
      <c r="BB8" s="47">
        <f>データ!$T$6</f>
        <v>392.63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65.290000000000006</v>
      </c>
      <c r="J10" s="46"/>
      <c r="K10" s="46"/>
      <c r="L10" s="46"/>
      <c r="M10" s="46"/>
      <c r="N10" s="46"/>
      <c r="O10" s="80"/>
      <c r="P10" s="47">
        <f>データ!$P$6</f>
        <v>99.65</v>
      </c>
      <c r="Q10" s="47"/>
      <c r="R10" s="47"/>
      <c r="S10" s="47"/>
      <c r="T10" s="47"/>
      <c r="U10" s="47"/>
      <c r="V10" s="47"/>
      <c r="W10" s="44">
        <f>データ!$Q$6</f>
        <v>2497</v>
      </c>
      <c r="X10" s="44"/>
      <c r="Y10" s="44"/>
      <c r="Z10" s="44"/>
      <c r="AA10" s="44"/>
      <c r="AB10" s="44"/>
      <c r="AC10" s="44"/>
      <c r="AD10" s="2"/>
      <c r="AE10" s="2"/>
      <c r="AF10" s="2"/>
      <c r="AG10" s="2"/>
      <c r="AH10" s="2"/>
      <c r="AI10" s="2"/>
      <c r="AJ10" s="2"/>
      <c r="AK10" s="2"/>
      <c r="AL10" s="44">
        <f>データ!$U$6</f>
        <v>761527</v>
      </c>
      <c r="AM10" s="44"/>
      <c r="AN10" s="44"/>
      <c r="AO10" s="44"/>
      <c r="AP10" s="44"/>
      <c r="AQ10" s="44"/>
      <c r="AR10" s="44"/>
      <c r="AS10" s="44"/>
      <c r="AT10" s="45">
        <f>データ!$V$6</f>
        <v>726.19</v>
      </c>
      <c r="AU10" s="46"/>
      <c r="AV10" s="46"/>
      <c r="AW10" s="46"/>
      <c r="AX10" s="46"/>
      <c r="AY10" s="46"/>
      <c r="AZ10" s="46"/>
      <c r="BA10" s="46"/>
      <c r="BB10" s="47">
        <f>データ!$W$6</f>
        <v>1048.6600000000001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26</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27</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28</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29</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30</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31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32</v>
      </c>
      <c r="C84" s="13"/>
      <c r="D84" s="13"/>
      <c r="E84" s="13" t="s">
        <v>33</v>
      </c>
      <c r="F84" s="13" t="s">
        <v>34</v>
      </c>
      <c r="G84" s="13" t="s">
        <v>35</v>
      </c>
      <c r="H84" s="13" t="s">
        <v>36</v>
      </c>
      <c r="I84" s="13" t="s">
        <v>37</v>
      </c>
      <c r="J84" s="13" t="s">
        <v>38</v>
      </c>
      <c r="K84" s="13" t="s">
        <v>39</v>
      </c>
      <c r="L84" s="13" t="s">
        <v>40</v>
      </c>
      <c r="M84" s="13" t="s">
        <v>41</v>
      </c>
      <c r="N84" s="13" t="s">
        <v>42</v>
      </c>
      <c r="O84" s="13" t="s">
        <v>43</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O+CKljBhF/4Cs05XUBZmtAU5fU28QnpQC+5bJHDpVo6q+q4YQFUSK7DWDvUi76wMK3sxxYWg2YoebT3ZRgkUg==" saltValue="2O+4yh2WEtOOugExaiSJK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8164062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85" t="s">
        <v>53</v>
      </c>
      <c r="I3" s="86"/>
      <c r="J3" s="86"/>
      <c r="K3" s="86"/>
      <c r="L3" s="86"/>
      <c r="M3" s="86"/>
      <c r="N3" s="86"/>
      <c r="O3" s="86"/>
      <c r="P3" s="86"/>
      <c r="Q3" s="86"/>
      <c r="R3" s="86"/>
      <c r="S3" s="86"/>
      <c r="T3" s="86"/>
      <c r="U3" s="86"/>
      <c r="V3" s="86"/>
      <c r="W3" s="87"/>
      <c r="X3" s="91" t="s">
        <v>54</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29</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55</v>
      </c>
      <c r="B4" s="17"/>
      <c r="C4" s="17"/>
      <c r="D4" s="17"/>
      <c r="E4" s="17"/>
      <c r="F4" s="17"/>
      <c r="G4" s="17"/>
      <c r="H4" s="88"/>
      <c r="I4" s="89"/>
      <c r="J4" s="89"/>
      <c r="K4" s="89"/>
      <c r="L4" s="89"/>
      <c r="M4" s="89"/>
      <c r="N4" s="89"/>
      <c r="O4" s="89"/>
      <c r="P4" s="89"/>
      <c r="Q4" s="89"/>
      <c r="R4" s="89"/>
      <c r="S4" s="89"/>
      <c r="T4" s="89"/>
      <c r="U4" s="89"/>
      <c r="V4" s="89"/>
      <c r="W4" s="90"/>
      <c r="X4" s="84" t="s">
        <v>56</v>
      </c>
      <c r="Y4" s="84"/>
      <c r="Z4" s="84"/>
      <c r="AA4" s="84"/>
      <c r="AB4" s="84"/>
      <c r="AC4" s="84"/>
      <c r="AD4" s="84"/>
      <c r="AE4" s="84"/>
      <c r="AF4" s="84"/>
      <c r="AG4" s="84"/>
      <c r="AH4" s="84"/>
      <c r="AI4" s="84" t="s">
        <v>57</v>
      </c>
      <c r="AJ4" s="84"/>
      <c r="AK4" s="84"/>
      <c r="AL4" s="84"/>
      <c r="AM4" s="84"/>
      <c r="AN4" s="84"/>
      <c r="AO4" s="84"/>
      <c r="AP4" s="84"/>
      <c r="AQ4" s="84"/>
      <c r="AR4" s="84"/>
      <c r="AS4" s="84"/>
      <c r="AT4" s="84" t="s">
        <v>58</v>
      </c>
      <c r="AU4" s="84"/>
      <c r="AV4" s="84"/>
      <c r="AW4" s="84"/>
      <c r="AX4" s="84"/>
      <c r="AY4" s="84"/>
      <c r="AZ4" s="84"/>
      <c r="BA4" s="84"/>
      <c r="BB4" s="84"/>
      <c r="BC4" s="84"/>
      <c r="BD4" s="84"/>
      <c r="BE4" s="84" t="s">
        <v>59</v>
      </c>
      <c r="BF4" s="84"/>
      <c r="BG4" s="84"/>
      <c r="BH4" s="84"/>
      <c r="BI4" s="84"/>
      <c r="BJ4" s="84"/>
      <c r="BK4" s="84"/>
      <c r="BL4" s="84"/>
      <c r="BM4" s="84"/>
      <c r="BN4" s="84"/>
      <c r="BO4" s="84"/>
      <c r="BP4" s="84" t="s">
        <v>60</v>
      </c>
      <c r="BQ4" s="84"/>
      <c r="BR4" s="84"/>
      <c r="BS4" s="84"/>
      <c r="BT4" s="84"/>
      <c r="BU4" s="84"/>
      <c r="BV4" s="84"/>
      <c r="BW4" s="84"/>
      <c r="BX4" s="84"/>
      <c r="BY4" s="84"/>
      <c r="BZ4" s="84"/>
      <c r="CA4" s="84" t="s">
        <v>61</v>
      </c>
      <c r="CB4" s="84"/>
      <c r="CC4" s="84"/>
      <c r="CD4" s="84"/>
      <c r="CE4" s="84"/>
      <c r="CF4" s="84"/>
      <c r="CG4" s="84"/>
      <c r="CH4" s="84"/>
      <c r="CI4" s="84"/>
      <c r="CJ4" s="84"/>
      <c r="CK4" s="84"/>
      <c r="CL4" s="84" t="s">
        <v>62</v>
      </c>
      <c r="CM4" s="84"/>
      <c r="CN4" s="84"/>
      <c r="CO4" s="84"/>
      <c r="CP4" s="84"/>
      <c r="CQ4" s="84"/>
      <c r="CR4" s="84"/>
      <c r="CS4" s="84"/>
      <c r="CT4" s="84"/>
      <c r="CU4" s="84"/>
      <c r="CV4" s="84"/>
      <c r="CW4" s="84" t="s">
        <v>63</v>
      </c>
      <c r="CX4" s="84"/>
      <c r="CY4" s="84"/>
      <c r="CZ4" s="84"/>
      <c r="DA4" s="84"/>
      <c r="DB4" s="84"/>
      <c r="DC4" s="84"/>
      <c r="DD4" s="84"/>
      <c r="DE4" s="84"/>
      <c r="DF4" s="84"/>
      <c r="DG4" s="84"/>
      <c r="DH4" s="84" t="s">
        <v>64</v>
      </c>
      <c r="DI4" s="84"/>
      <c r="DJ4" s="84"/>
      <c r="DK4" s="84"/>
      <c r="DL4" s="84"/>
      <c r="DM4" s="84"/>
      <c r="DN4" s="84"/>
      <c r="DO4" s="84"/>
      <c r="DP4" s="84"/>
      <c r="DQ4" s="84"/>
      <c r="DR4" s="84"/>
      <c r="DS4" s="84" t="s">
        <v>65</v>
      </c>
      <c r="DT4" s="84"/>
      <c r="DU4" s="84"/>
      <c r="DV4" s="84"/>
      <c r="DW4" s="84"/>
      <c r="DX4" s="84"/>
      <c r="DY4" s="84"/>
      <c r="DZ4" s="84"/>
      <c r="EA4" s="84"/>
      <c r="EB4" s="84"/>
      <c r="EC4" s="84"/>
      <c r="ED4" s="84" t="s">
        <v>66</v>
      </c>
      <c r="EE4" s="84"/>
      <c r="EF4" s="84"/>
      <c r="EG4" s="84"/>
      <c r="EH4" s="84"/>
      <c r="EI4" s="84"/>
      <c r="EJ4" s="84"/>
      <c r="EK4" s="84"/>
      <c r="EL4" s="84"/>
      <c r="EM4" s="84"/>
      <c r="EN4" s="84"/>
    </row>
    <row r="5" spans="1:144" x14ac:dyDescent="0.2">
      <c r="A5" s="15" t="s">
        <v>67</v>
      </c>
      <c r="B5" s="18"/>
      <c r="C5" s="18"/>
      <c r="D5" s="18"/>
      <c r="E5" s="18"/>
      <c r="F5" s="18"/>
      <c r="G5" s="18"/>
      <c r="H5" s="19" t="s">
        <v>68</v>
      </c>
      <c r="I5" s="19" t="s">
        <v>69</v>
      </c>
      <c r="J5" s="19" t="s">
        <v>70</v>
      </c>
      <c r="K5" s="19" t="s">
        <v>71</v>
      </c>
      <c r="L5" s="19" t="s">
        <v>72</v>
      </c>
      <c r="M5" s="19" t="s">
        <v>5</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32</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2023</v>
      </c>
      <c r="C6" s="20">
        <f t="shared" ref="C6:W6" si="3">C7</f>
        <v>151009</v>
      </c>
      <c r="D6" s="20">
        <f t="shared" si="3"/>
        <v>46</v>
      </c>
      <c r="E6" s="20">
        <f t="shared" si="3"/>
        <v>1</v>
      </c>
      <c r="F6" s="20">
        <f t="shared" si="3"/>
        <v>0</v>
      </c>
      <c r="G6" s="20">
        <f t="shared" si="3"/>
        <v>1</v>
      </c>
      <c r="H6" s="20" t="str">
        <f t="shared" si="3"/>
        <v>新潟県　新潟市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65.290000000000006</v>
      </c>
      <c r="P6" s="21">
        <f t="shared" si="3"/>
        <v>99.65</v>
      </c>
      <c r="Q6" s="21">
        <f t="shared" si="3"/>
        <v>2497</v>
      </c>
      <c r="R6" s="21">
        <f t="shared" si="3"/>
        <v>767565</v>
      </c>
      <c r="S6" s="21">
        <f t="shared" si="3"/>
        <v>1954.92</v>
      </c>
      <c r="T6" s="21">
        <f t="shared" si="3"/>
        <v>392.63</v>
      </c>
      <c r="U6" s="21">
        <f t="shared" si="3"/>
        <v>761527</v>
      </c>
      <c r="V6" s="21">
        <f t="shared" si="3"/>
        <v>726.19</v>
      </c>
      <c r="W6" s="21">
        <f t="shared" si="3"/>
        <v>1048.6600000000001</v>
      </c>
      <c r="X6" s="22">
        <f>IF(X7="",NA(),X7)</f>
        <v>112.64</v>
      </c>
      <c r="Y6" s="22">
        <f t="shared" ref="Y6:AG6" si="4">IF(Y7="",NA(),Y7)</f>
        <v>110.28</v>
      </c>
      <c r="Z6" s="22">
        <f t="shared" si="4"/>
        <v>110.35</v>
      </c>
      <c r="AA6" s="22">
        <f t="shared" si="4"/>
        <v>106.36</v>
      </c>
      <c r="AB6" s="22">
        <f t="shared" si="4"/>
        <v>105.08</v>
      </c>
      <c r="AC6" s="22">
        <f t="shared" si="4"/>
        <v>112.54</v>
      </c>
      <c r="AD6" s="22">
        <f t="shared" si="4"/>
        <v>108.59</v>
      </c>
      <c r="AE6" s="22">
        <f t="shared" si="4"/>
        <v>110.89</v>
      </c>
      <c r="AF6" s="22">
        <f t="shared" si="4"/>
        <v>107.97</v>
      </c>
      <c r="AG6" s="22">
        <f t="shared" si="4"/>
        <v>106.75</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142.09</v>
      </c>
      <c r="AU6" s="22">
        <f t="shared" ref="AU6:BC6" si="6">IF(AU7="",NA(),AU7)</f>
        <v>147.62</v>
      </c>
      <c r="AV6" s="22">
        <f t="shared" si="6"/>
        <v>141.9</v>
      </c>
      <c r="AW6" s="22">
        <f t="shared" si="6"/>
        <v>136.82</v>
      </c>
      <c r="AX6" s="22">
        <f t="shared" si="6"/>
        <v>115.28</v>
      </c>
      <c r="AY6" s="22">
        <f t="shared" si="6"/>
        <v>172.47</v>
      </c>
      <c r="AZ6" s="22">
        <f t="shared" si="6"/>
        <v>170.76</v>
      </c>
      <c r="BA6" s="22">
        <f t="shared" si="6"/>
        <v>169.11</v>
      </c>
      <c r="BB6" s="22">
        <f t="shared" si="6"/>
        <v>157.01</v>
      </c>
      <c r="BC6" s="22">
        <f t="shared" si="6"/>
        <v>147.65</v>
      </c>
      <c r="BD6" s="21" t="str">
        <f>IF(BD7="","",IF(BD7="-","【-】","【"&amp;SUBSTITUTE(TEXT(BD7,"#,##0.00"),"-","△")&amp;"】"))</f>
        <v>【243.36】</v>
      </c>
      <c r="BE6" s="22">
        <f>IF(BE7="",NA(),BE7)</f>
        <v>354.39</v>
      </c>
      <c r="BF6" s="22">
        <f t="shared" ref="BF6:BN6" si="7">IF(BF7="",NA(),BF7)</f>
        <v>358.8</v>
      </c>
      <c r="BG6" s="22">
        <f t="shared" si="7"/>
        <v>354.14</v>
      </c>
      <c r="BH6" s="22">
        <f t="shared" si="7"/>
        <v>362.25</v>
      </c>
      <c r="BI6" s="22">
        <f t="shared" si="7"/>
        <v>376.66</v>
      </c>
      <c r="BJ6" s="22">
        <f t="shared" si="7"/>
        <v>193.57</v>
      </c>
      <c r="BK6" s="22">
        <f t="shared" si="7"/>
        <v>200.12</v>
      </c>
      <c r="BL6" s="22">
        <f t="shared" si="7"/>
        <v>194.42</v>
      </c>
      <c r="BM6" s="22">
        <f t="shared" si="7"/>
        <v>195.5</v>
      </c>
      <c r="BN6" s="22">
        <f t="shared" si="7"/>
        <v>195.64</v>
      </c>
      <c r="BO6" s="21" t="str">
        <f>IF(BO7="","",IF(BO7="-","【-】","【"&amp;SUBSTITUTE(TEXT(BO7,"#,##0.00"),"-","△")&amp;"】"))</f>
        <v>【265.93】</v>
      </c>
      <c r="BP6" s="22">
        <f>IF(BP7="",NA(),BP7)</f>
        <v>110.41</v>
      </c>
      <c r="BQ6" s="22">
        <f t="shared" ref="BQ6:BY6" si="8">IF(BQ7="",NA(),BQ7)</f>
        <v>108</v>
      </c>
      <c r="BR6" s="22">
        <f t="shared" si="8"/>
        <v>107.8</v>
      </c>
      <c r="BS6" s="22">
        <f t="shared" si="8"/>
        <v>103.43</v>
      </c>
      <c r="BT6" s="22">
        <f t="shared" si="8"/>
        <v>101.32</v>
      </c>
      <c r="BU6" s="22">
        <f t="shared" si="8"/>
        <v>102.26</v>
      </c>
      <c r="BV6" s="22">
        <f t="shared" si="8"/>
        <v>98.26</v>
      </c>
      <c r="BW6" s="22">
        <f t="shared" si="8"/>
        <v>100.4</v>
      </c>
      <c r="BX6" s="22">
        <f t="shared" si="8"/>
        <v>96.51</v>
      </c>
      <c r="BY6" s="22">
        <f t="shared" si="8"/>
        <v>95.29</v>
      </c>
      <c r="BZ6" s="21" t="str">
        <f>IF(BZ7="","",IF(BZ7="-","【-】","【"&amp;SUBSTITUTE(TEXT(BZ7,"#,##0.00"),"-","△")&amp;"】"))</f>
        <v>【97.82】</v>
      </c>
      <c r="CA6" s="22">
        <f>IF(CA7="",NA(),CA7)</f>
        <v>132.19</v>
      </c>
      <c r="CB6" s="22">
        <f t="shared" ref="CB6:CJ6" si="9">IF(CB7="",NA(),CB7)</f>
        <v>133.87</v>
      </c>
      <c r="CC6" s="22">
        <f t="shared" si="9"/>
        <v>134.91</v>
      </c>
      <c r="CD6" s="22">
        <f t="shared" si="9"/>
        <v>141.44999999999999</v>
      </c>
      <c r="CE6" s="22">
        <f t="shared" si="9"/>
        <v>145.68</v>
      </c>
      <c r="CF6" s="22">
        <f t="shared" si="9"/>
        <v>174.34</v>
      </c>
      <c r="CG6" s="22">
        <f t="shared" si="9"/>
        <v>172.33</v>
      </c>
      <c r="CH6" s="22">
        <f t="shared" si="9"/>
        <v>172.8</v>
      </c>
      <c r="CI6" s="22">
        <f t="shared" si="9"/>
        <v>180.94</v>
      </c>
      <c r="CJ6" s="22">
        <f t="shared" si="9"/>
        <v>186.56</v>
      </c>
      <c r="CK6" s="21" t="str">
        <f>IF(CK7="","",IF(CK7="-","【-】","【"&amp;SUBSTITUTE(TEXT(CK7,"#,##0.00"),"-","△")&amp;"】"))</f>
        <v>【177.56】</v>
      </c>
      <c r="CL6" s="22">
        <f>IF(CL7="",NA(),CL7)</f>
        <v>65.02</v>
      </c>
      <c r="CM6" s="22">
        <f t="shared" ref="CM6:CU6" si="10">IF(CM7="",NA(),CM7)</f>
        <v>65.59</v>
      </c>
      <c r="CN6" s="22">
        <f t="shared" si="10"/>
        <v>64.41</v>
      </c>
      <c r="CO6" s="22">
        <f t="shared" si="10"/>
        <v>63.92</v>
      </c>
      <c r="CP6" s="22">
        <f t="shared" si="10"/>
        <v>63.14</v>
      </c>
      <c r="CQ6" s="22">
        <f t="shared" si="10"/>
        <v>59.12</v>
      </c>
      <c r="CR6" s="22">
        <f t="shared" si="10"/>
        <v>59.37</v>
      </c>
      <c r="CS6" s="22">
        <f t="shared" si="10"/>
        <v>58.84</v>
      </c>
      <c r="CT6" s="22">
        <f t="shared" si="10"/>
        <v>58.91</v>
      </c>
      <c r="CU6" s="22">
        <f t="shared" si="10"/>
        <v>58.89</v>
      </c>
      <c r="CV6" s="21" t="str">
        <f>IF(CV7="","",IF(CV7="-","【-】","【"&amp;SUBSTITUTE(TEXT(CV7,"#,##0.00"),"-","△")&amp;"】"))</f>
        <v>【59.81】</v>
      </c>
      <c r="CW6" s="22">
        <f>IF(CW7="",NA(),CW7)</f>
        <v>93.66</v>
      </c>
      <c r="CX6" s="22">
        <f t="shared" ref="CX6:DF6" si="11">IF(CX7="",NA(),CX7)</f>
        <v>93.73</v>
      </c>
      <c r="CY6" s="22">
        <f t="shared" si="11"/>
        <v>94.57</v>
      </c>
      <c r="CZ6" s="22">
        <f t="shared" si="11"/>
        <v>94.09</v>
      </c>
      <c r="DA6" s="22">
        <f t="shared" si="11"/>
        <v>92.88</v>
      </c>
      <c r="DB6" s="22">
        <f t="shared" si="11"/>
        <v>93.64</v>
      </c>
      <c r="DC6" s="22">
        <f t="shared" si="11"/>
        <v>93.68</v>
      </c>
      <c r="DD6" s="22">
        <f t="shared" si="11"/>
        <v>94.13</v>
      </c>
      <c r="DE6" s="22">
        <f t="shared" si="11"/>
        <v>93.84</v>
      </c>
      <c r="DF6" s="22">
        <f t="shared" si="11"/>
        <v>93.56</v>
      </c>
      <c r="DG6" s="21" t="str">
        <f>IF(DG7="","",IF(DG7="-","【-】","【"&amp;SUBSTITUTE(TEXT(DG7,"#,##0.00"),"-","△")&amp;"】"))</f>
        <v>【89.42】</v>
      </c>
      <c r="DH6" s="22">
        <f>IF(DH7="",NA(),DH7)</f>
        <v>47.36</v>
      </c>
      <c r="DI6" s="22">
        <f t="shared" ref="DI6:DQ6" si="12">IF(DI7="",NA(),DI7)</f>
        <v>47.95</v>
      </c>
      <c r="DJ6" s="22">
        <f t="shared" si="12"/>
        <v>48.51</v>
      </c>
      <c r="DK6" s="22">
        <f t="shared" si="12"/>
        <v>49.6</v>
      </c>
      <c r="DL6" s="22">
        <f t="shared" si="12"/>
        <v>49.75</v>
      </c>
      <c r="DM6" s="22">
        <f t="shared" si="12"/>
        <v>49.78</v>
      </c>
      <c r="DN6" s="22">
        <f t="shared" si="12"/>
        <v>50.32</v>
      </c>
      <c r="DO6" s="22">
        <f t="shared" si="12"/>
        <v>50.93</v>
      </c>
      <c r="DP6" s="22">
        <f t="shared" si="12"/>
        <v>51.24</v>
      </c>
      <c r="DQ6" s="22">
        <f t="shared" si="12"/>
        <v>51.59</v>
      </c>
      <c r="DR6" s="21" t="str">
        <f>IF(DR7="","",IF(DR7="-","【-】","【"&amp;SUBSTITUTE(TEXT(DR7,"#,##0.00"),"-","△")&amp;"】"))</f>
        <v>【52.02】</v>
      </c>
      <c r="DS6" s="22">
        <f>IF(DS7="",NA(),DS7)</f>
        <v>24.33</v>
      </c>
      <c r="DT6" s="22">
        <f t="shared" ref="DT6:EB6" si="13">IF(DT7="",NA(),DT7)</f>
        <v>26</v>
      </c>
      <c r="DU6" s="22">
        <f t="shared" si="13"/>
        <v>27.31</v>
      </c>
      <c r="DV6" s="22">
        <f t="shared" si="13"/>
        <v>28.77</v>
      </c>
      <c r="DW6" s="22">
        <f t="shared" si="13"/>
        <v>30.02</v>
      </c>
      <c r="DX6" s="22">
        <f t="shared" si="13"/>
        <v>22.79</v>
      </c>
      <c r="DY6" s="22">
        <f t="shared" si="13"/>
        <v>24.26</v>
      </c>
      <c r="DZ6" s="22">
        <f t="shared" si="13"/>
        <v>25.55</v>
      </c>
      <c r="EA6" s="22">
        <f t="shared" si="13"/>
        <v>26.73</v>
      </c>
      <c r="EB6" s="22">
        <f t="shared" si="13"/>
        <v>28.09</v>
      </c>
      <c r="EC6" s="21" t="str">
        <f>IF(EC7="","",IF(EC7="-","【-】","【"&amp;SUBSTITUTE(TEXT(EC7,"#,##0.00"),"-","△")&amp;"】"))</f>
        <v>【25.37】</v>
      </c>
      <c r="ED6" s="22">
        <f>IF(ED7="",NA(),ED7)</f>
        <v>0.53</v>
      </c>
      <c r="EE6" s="22">
        <f t="shared" ref="EE6:EM6" si="14">IF(EE7="",NA(),EE7)</f>
        <v>0.39</v>
      </c>
      <c r="EF6" s="22">
        <f t="shared" si="14"/>
        <v>0.47</v>
      </c>
      <c r="EG6" s="22">
        <f t="shared" si="14"/>
        <v>0.38</v>
      </c>
      <c r="EH6" s="22">
        <f t="shared" si="14"/>
        <v>0.49</v>
      </c>
      <c r="EI6" s="22">
        <f t="shared" si="14"/>
        <v>0.97</v>
      </c>
      <c r="EJ6" s="22">
        <f t="shared" si="14"/>
        <v>0.99</v>
      </c>
      <c r="EK6" s="22">
        <f t="shared" si="14"/>
        <v>0.97</v>
      </c>
      <c r="EL6" s="22">
        <f t="shared" si="14"/>
        <v>1</v>
      </c>
      <c r="EM6" s="22">
        <f t="shared" si="14"/>
        <v>0.91</v>
      </c>
      <c r="EN6" s="21" t="str">
        <f>IF(EN7="","",IF(EN7="-","【-】","【"&amp;SUBSTITUTE(TEXT(EN7,"#,##0.00"),"-","△")&amp;"】"))</f>
        <v>【0.62】</v>
      </c>
    </row>
    <row r="7" spans="1:144" s="23" customFormat="1" x14ac:dyDescent="0.2">
      <c r="A7" s="15"/>
      <c r="B7" s="24">
        <v>2023</v>
      </c>
      <c r="C7" s="24">
        <v>151009</v>
      </c>
      <c r="D7" s="24">
        <v>46</v>
      </c>
      <c r="E7" s="24">
        <v>1</v>
      </c>
      <c r="F7" s="24">
        <v>0</v>
      </c>
      <c r="G7" s="24">
        <v>1</v>
      </c>
      <c r="H7" s="24" t="s">
        <v>95</v>
      </c>
      <c r="I7" s="24" t="s">
        <v>96</v>
      </c>
      <c r="J7" s="24" t="s">
        <v>97</v>
      </c>
      <c r="K7" s="24" t="s">
        <v>98</v>
      </c>
      <c r="L7" s="24" t="s">
        <v>99</v>
      </c>
      <c r="M7" s="24" t="s">
        <v>100</v>
      </c>
      <c r="N7" s="25" t="s">
        <v>101</v>
      </c>
      <c r="O7" s="25">
        <v>65.290000000000006</v>
      </c>
      <c r="P7" s="25">
        <v>99.65</v>
      </c>
      <c r="Q7" s="25">
        <v>2497</v>
      </c>
      <c r="R7" s="25">
        <v>767565</v>
      </c>
      <c r="S7" s="25">
        <v>1954.92</v>
      </c>
      <c r="T7" s="25">
        <v>392.63</v>
      </c>
      <c r="U7" s="25">
        <v>761527</v>
      </c>
      <c r="V7" s="25">
        <v>726.19</v>
      </c>
      <c r="W7" s="25">
        <v>1048.6600000000001</v>
      </c>
      <c r="X7" s="25">
        <v>112.64</v>
      </c>
      <c r="Y7" s="25">
        <v>110.28</v>
      </c>
      <c r="Z7" s="25">
        <v>110.35</v>
      </c>
      <c r="AA7" s="25">
        <v>106.36</v>
      </c>
      <c r="AB7" s="25">
        <v>105.08</v>
      </c>
      <c r="AC7" s="25">
        <v>112.54</v>
      </c>
      <c r="AD7" s="25">
        <v>108.59</v>
      </c>
      <c r="AE7" s="25">
        <v>110.89</v>
      </c>
      <c r="AF7" s="25">
        <v>107.97</v>
      </c>
      <c r="AG7" s="25">
        <v>106.75</v>
      </c>
      <c r="AH7" s="25">
        <v>108.24</v>
      </c>
      <c r="AI7" s="25">
        <v>0</v>
      </c>
      <c r="AJ7" s="25">
        <v>0</v>
      </c>
      <c r="AK7" s="25">
        <v>0</v>
      </c>
      <c r="AL7" s="25">
        <v>0</v>
      </c>
      <c r="AM7" s="25">
        <v>0</v>
      </c>
      <c r="AN7" s="25">
        <v>0</v>
      </c>
      <c r="AO7" s="25">
        <v>0</v>
      </c>
      <c r="AP7" s="25">
        <v>0</v>
      </c>
      <c r="AQ7" s="25">
        <v>0</v>
      </c>
      <c r="AR7" s="25">
        <v>0</v>
      </c>
      <c r="AS7" s="25">
        <v>1.5</v>
      </c>
      <c r="AT7" s="25">
        <v>142.09</v>
      </c>
      <c r="AU7" s="25">
        <v>147.62</v>
      </c>
      <c r="AV7" s="25">
        <v>141.9</v>
      </c>
      <c r="AW7" s="25">
        <v>136.82</v>
      </c>
      <c r="AX7" s="25">
        <v>115.28</v>
      </c>
      <c r="AY7" s="25">
        <v>172.47</v>
      </c>
      <c r="AZ7" s="25">
        <v>170.76</v>
      </c>
      <c r="BA7" s="25">
        <v>169.11</v>
      </c>
      <c r="BB7" s="25">
        <v>157.01</v>
      </c>
      <c r="BC7" s="25">
        <v>147.65</v>
      </c>
      <c r="BD7" s="25">
        <v>243.36</v>
      </c>
      <c r="BE7" s="25">
        <v>354.39</v>
      </c>
      <c r="BF7" s="25">
        <v>358.8</v>
      </c>
      <c r="BG7" s="25">
        <v>354.14</v>
      </c>
      <c r="BH7" s="25">
        <v>362.25</v>
      </c>
      <c r="BI7" s="25">
        <v>376.66</v>
      </c>
      <c r="BJ7" s="25">
        <v>193.57</v>
      </c>
      <c r="BK7" s="25">
        <v>200.12</v>
      </c>
      <c r="BL7" s="25">
        <v>194.42</v>
      </c>
      <c r="BM7" s="25">
        <v>195.5</v>
      </c>
      <c r="BN7" s="25">
        <v>195.64</v>
      </c>
      <c r="BO7" s="25">
        <v>265.93</v>
      </c>
      <c r="BP7" s="25">
        <v>110.41</v>
      </c>
      <c r="BQ7" s="25">
        <v>108</v>
      </c>
      <c r="BR7" s="25">
        <v>107.8</v>
      </c>
      <c r="BS7" s="25">
        <v>103.43</v>
      </c>
      <c r="BT7" s="25">
        <v>101.32</v>
      </c>
      <c r="BU7" s="25">
        <v>102.26</v>
      </c>
      <c r="BV7" s="25">
        <v>98.26</v>
      </c>
      <c r="BW7" s="25">
        <v>100.4</v>
      </c>
      <c r="BX7" s="25">
        <v>96.51</v>
      </c>
      <c r="BY7" s="25">
        <v>95.29</v>
      </c>
      <c r="BZ7" s="25">
        <v>97.82</v>
      </c>
      <c r="CA7" s="25">
        <v>132.19</v>
      </c>
      <c r="CB7" s="25">
        <v>133.87</v>
      </c>
      <c r="CC7" s="25">
        <v>134.91</v>
      </c>
      <c r="CD7" s="25">
        <v>141.44999999999999</v>
      </c>
      <c r="CE7" s="25">
        <v>145.68</v>
      </c>
      <c r="CF7" s="25">
        <v>174.34</v>
      </c>
      <c r="CG7" s="25">
        <v>172.33</v>
      </c>
      <c r="CH7" s="25">
        <v>172.8</v>
      </c>
      <c r="CI7" s="25">
        <v>180.94</v>
      </c>
      <c r="CJ7" s="25">
        <v>186.56</v>
      </c>
      <c r="CK7" s="25">
        <v>177.56</v>
      </c>
      <c r="CL7" s="25">
        <v>65.02</v>
      </c>
      <c r="CM7" s="25">
        <v>65.59</v>
      </c>
      <c r="CN7" s="25">
        <v>64.41</v>
      </c>
      <c r="CO7" s="25">
        <v>63.92</v>
      </c>
      <c r="CP7" s="25">
        <v>63.14</v>
      </c>
      <c r="CQ7" s="25">
        <v>59.12</v>
      </c>
      <c r="CR7" s="25">
        <v>59.37</v>
      </c>
      <c r="CS7" s="25">
        <v>58.84</v>
      </c>
      <c r="CT7" s="25">
        <v>58.91</v>
      </c>
      <c r="CU7" s="25">
        <v>58.89</v>
      </c>
      <c r="CV7" s="25">
        <v>59.81</v>
      </c>
      <c r="CW7" s="25">
        <v>93.66</v>
      </c>
      <c r="CX7" s="25">
        <v>93.73</v>
      </c>
      <c r="CY7" s="25">
        <v>94.57</v>
      </c>
      <c r="CZ7" s="25">
        <v>94.09</v>
      </c>
      <c r="DA7" s="25">
        <v>92.88</v>
      </c>
      <c r="DB7" s="25">
        <v>93.64</v>
      </c>
      <c r="DC7" s="25">
        <v>93.68</v>
      </c>
      <c r="DD7" s="25">
        <v>94.13</v>
      </c>
      <c r="DE7" s="25">
        <v>93.84</v>
      </c>
      <c r="DF7" s="25">
        <v>93.56</v>
      </c>
      <c r="DG7" s="25">
        <v>89.42</v>
      </c>
      <c r="DH7" s="25">
        <v>47.36</v>
      </c>
      <c r="DI7" s="25">
        <v>47.95</v>
      </c>
      <c r="DJ7" s="25">
        <v>48.51</v>
      </c>
      <c r="DK7" s="25">
        <v>49.6</v>
      </c>
      <c r="DL7" s="25">
        <v>49.75</v>
      </c>
      <c r="DM7" s="25">
        <v>49.78</v>
      </c>
      <c r="DN7" s="25">
        <v>50.32</v>
      </c>
      <c r="DO7" s="25">
        <v>50.93</v>
      </c>
      <c r="DP7" s="25">
        <v>51.24</v>
      </c>
      <c r="DQ7" s="25">
        <v>51.59</v>
      </c>
      <c r="DR7" s="25">
        <v>52.02</v>
      </c>
      <c r="DS7" s="25">
        <v>24.33</v>
      </c>
      <c r="DT7" s="25">
        <v>26</v>
      </c>
      <c r="DU7" s="25">
        <v>27.31</v>
      </c>
      <c r="DV7" s="25">
        <v>28.77</v>
      </c>
      <c r="DW7" s="25">
        <v>30.02</v>
      </c>
      <c r="DX7" s="25">
        <v>22.79</v>
      </c>
      <c r="DY7" s="25">
        <v>24.26</v>
      </c>
      <c r="DZ7" s="25">
        <v>25.55</v>
      </c>
      <c r="EA7" s="25">
        <v>26.73</v>
      </c>
      <c r="EB7" s="25">
        <v>28.09</v>
      </c>
      <c r="EC7" s="25">
        <v>25.37</v>
      </c>
      <c r="ED7" s="25">
        <v>0.53</v>
      </c>
      <c r="EE7" s="25">
        <v>0.39</v>
      </c>
      <c r="EF7" s="25">
        <v>0.47</v>
      </c>
      <c r="EG7" s="25">
        <v>0.38</v>
      </c>
      <c r="EH7" s="25">
        <v>0.49</v>
      </c>
      <c r="EI7" s="25">
        <v>0.97</v>
      </c>
      <c r="EJ7" s="25">
        <v>0.99</v>
      </c>
      <c r="EK7" s="25">
        <v>0.97</v>
      </c>
      <c r="EL7" s="25">
        <v>1</v>
      </c>
      <c r="EM7" s="25">
        <v>0.91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102</v>
      </c>
      <c r="C9" s="28" t="s">
        <v>103</v>
      </c>
      <c r="D9" s="28" t="s">
        <v>104</v>
      </c>
      <c r="E9" s="28" t="s">
        <v>105</v>
      </c>
      <c r="F9" s="28"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47</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107</v>
      </c>
    </row>
    <row r="12" spans="1:144" x14ac:dyDescent="0.2">
      <c r="B12">
        <v>1</v>
      </c>
      <c r="C12">
        <v>1</v>
      </c>
      <c r="D12">
        <v>1</v>
      </c>
      <c r="E12">
        <v>1</v>
      </c>
      <c r="F12">
        <v>1</v>
      </c>
      <c r="G12" t="s">
        <v>108</v>
      </c>
    </row>
    <row r="13" spans="1:144" x14ac:dyDescent="0.2">
      <c r="B13" t="s">
        <v>109</v>
      </c>
      <c r="C13" t="s">
        <v>109</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7450CE45-A2A3-4581-B829-51CE97C7EE6E}"/>
</file>

<file path=customXml/itemProps2.xml><?xml version="1.0" encoding="utf-8"?>
<ds:datastoreItem xmlns:ds="http://schemas.openxmlformats.org/officeDocument/2006/customXml" ds:itemID="{4DB6C1E6-CA59-41B0-9DEF-87CF620E628F}"/>
</file>

<file path=customXml/itemProps3.xml><?xml version="1.0" encoding="utf-8"?>
<ds:datastoreItem xmlns:ds="http://schemas.openxmlformats.org/officeDocument/2006/customXml" ds:itemID="{7CA64FEC-F57B-4E2F-A160-309CFEF6DB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2025-02-07T11:55:09Z</dcterms:created>
  <dcterms:modified xsi:type="dcterms:W3CDTF">2025-02-07T11:55:22Z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