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3_ncr:1_{DC7CF663-567D-40DC-8DB2-434D251D53A1}" xr6:coauthVersionLast="47" xr6:coauthVersionMax="47" xr10:uidLastSave="{58CE53C3-640F-47BE-B8CA-FBAB26853DBA}"/>
  <workbookProtection workbookAlgorithmName="SHA-512" workbookHashValue="sQA8E4T7uZFadmvHdFz47CZWfvK0Ei3QqKN9IMCF1ajG9tYWIA+y5dPQyVe5VOuh+KRYYz6EUhvU/qknhXJk/A==" workbookSaltValue="PKKqZbs8OazLLETTChwHc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G85" i="4"/>
  <c r="F85" i="4"/>
  <c r="BB10" i="4"/>
  <c r="AT10" i="4"/>
  <c r="AL10" i="4"/>
  <c r="W10" i="4"/>
  <c r="I10" i="4"/>
  <c r="AT8" i="4"/>
  <c r="AL8" i="4"/>
  <c r="AD8" i="4"/>
  <c r="P8" i="4"/>
  <c r="I8" i="4"/>
  <c r="B8"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<sst xmlns="http://schemas.openxmlformats.org/spreadsheetml/2006/main" count="231" uniqueCount="111">
  <si>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</si>
  <si>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</si>
  <si>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</si>
  <si>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</si>
  <si>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</si>
  <si>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</si>
  <si>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</si>
  <si>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</si>
  <si>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</si>
  <si>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</si>
  <si>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</si>
  <si>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</si>
  <si>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</si>
  <si>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</si>
  <si>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</si>
  <si>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</si>
  <si>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</si>
  <si>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</si>
  <si>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</si>
  <si>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</si>
  <si>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</si>
  <si>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</si>
  <si>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</si>
  <si>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</si>
  <si>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</si>
  <si>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</si>
  <si>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①経営収支比率
　比率は100％を上回り、類似団体よりも高い水準で堅調に推移している。
②累積欠損金比率
　当年度においても欠損金は発生していない。
③流動比率
　比率は100％を大きく上回り、また類似団体よりも高い水準を維持している。
④企業債残高対給水収益比率
　計画的な施設更新を実施することで、企業債残高を一定以下に抑制し、類似団体よりも低い水準を維持している。
⑤料金回収率
　供給単価が給水原価を超え、100％以上の状態を維持している。
⑥給水原価
　類似団体より低い水準を維持している。
⑦施設利用率
　類似団体より低い水準となっている。
⑧有収率
　例年同様に水質管理上の計画的な排水により100％を下回っている。</t>
    <rPh sb="17" eb="19">
      <t>ウワマワ</t>
    </rPh>
    <rPh sb="21" eb="25">
      <t>ルイジダンタイ</t>
    </rPh>
    <rPh sb="28" eb="29">
      <t>タカ</t>
    </rPh>
    <rPh sb="30" eb="32">
      <t>スイジュン</t>
    </rPh>
    <rPh sb="33" eb="35">
      <t>ケンチョウ</t>
    </rPh>
    <rPh sb="36" eb="38">
      <t>スイイ</t>
    </rPh>
    <rPh sb="82" eb="84">
      <t>ヒリツ</t>
    </rPh>
    <rPh sb="90" eb="91">
      <t>オオ</t>
    </rPh>
    <rPh sb="93" eb="95">
      <t>ウワマワ</t>
    </rPh>
    <rPh sb="99" eb="101">
      <t>ルイジ</t>
    </rPh>
    <rPh sb="101" eb="103">
      <t>ダンタイ</t>
    </rPh>
    <rPh sb="106" eb="107">
      <t>タカ</t>
    </rPh>
    <rPh sb="108" eb="110">
      <t>スイジュン</t>
    </rPh>
    <rPh sb="111" eb="113">
      <t>イジ</t>
    </rPh>
    <rPh sb="134" eb="137">
      <t>ケイカクテキ</t>
    </rPh>
    <rPh sb="138" eb="142">
      <t>シセツコウシン</t>
    </rPh>
    <rPh sb="143" eb="145">
      <t>ジッシ</t>
    </rPh>
    <rPh sb="194" eb="198">
      <t>キョウキュウタンカ</t>
    </rPh>
    <rPh sb="199" eb="203">
      <t>キュウスイゲンカ</t>
    </rPh>
    <rPh sb="204" eb="205">
      <t>コ</t>
    </rPh>
    <rPh sb="211" eb="213">
      <t>イジョウ</t>
    </rPh>
    <rPh sb="214" eb="216">
      <t>ジョウタイ</t>
    </rPh>
    <rPh sb="217" eb="219">
      <t>イジ</t>
    </rPh>
    <phoneticPr fontId="4"/>
  </si>
  <si>
    <t>2. 老朽化の状況について</t>
    <phoneticPr fontId="4"/>
  </si>
  <si>
    <t>①有形固定資産減価償却率
　類似団体と同水準で推移している。
②管路経年化率
　同時期に布設された管路が多く急激な上昇が続いていたが、収束してきている。
③管路更新率
　マスタープランに基づき、順次更新を行う予定としている。</t>
    <rPh sb="19" eb="22">
      <t>ドウスイジュン</t>
    </rPh>
    <rPh sb="23" eb="25">
      <t>スイイ</t>
    </rPh>
    <rPh sb="40" eb="43">
      <t>ドウジキ</t>
    </rPh>
    <rPh sb="44" eb="46">
      <t>フセツ</t>
    </rPh>
    <rPh sb="49" eb="51">
      <t>カンロ</t>
    </rPh>
    <rPh sb="52" eb="53">
      <t>オオ</t>
    </rPh>
    <rPh sb="54" eb="56">
      <t>キュウゲキ</t>
    </rPh>
    <rPh sb="60" eb="61">
      <t>ツヅ</t>
    </rPh>
    <rPh sb="67" eb="69">
      <t>シュウソク</t>
    </rPh>
    <rPh sb="78" eb="80">
      <t>カンロ</t>
    </rPh>
    <rPh sb="80" eb="83">
      <t>コウシンリツ</t>
    </rPh>
    <rPh sb="97" eb="99">
      <t>ジュンジ</t>
    </rPh>
    <rPh sb="99" eb="101">
      <t>コウシン</t>
    </rPh>
    <rPh sb="102" eb="103">
      <t>オコナ</t>
    </rPh>
    <rPh sb="104" eb="106">
      <t>ヨテイ</t>
    </rPh>
    <phoneticPr fontId="4"/>
  </si>
  <si>
    <t>2. 老朽化の状況</t>
    <phoneticPr fontId="4"/>
  </si>
  <si>
    <t>全体総括</t>
    <rPh sb="0" eb="2">
      <t>ゼンタイ</t>
    </rPh>
    <rPh sb="2" eb="4">
      <t>ソウカツ</t>
    </rPh>
    <phoneticPr fontId="4"/>
  </si>
  <si>
    <t xml:space="preserve">令和5年度は前年度よりも経営指標は改善したが、今後も給水収益の減少が見込まれる中でのマスタープランに基づく老朽施設等の更新計画の実施にむけて経営の健全化・効率化に努めていく。
</t>
    <rPh sb="0" eb="2">
      <t>レイワ</t>
    </rPh>
    <rPh sb="3" eb="5">
      <t>ネンド</t>
    </rPh>
    <rPh sb="6" eb="9">
      <t>ゼンネンド</t>
    </rPh>
    <rPh sb="12" eb="16">
      <t>ケイエイシヒョウ</t>
    </rPh>
    <rPh sb="17" eb="19">
      <t>カイゼン</t>
    </rPh>
    <rPh sb="23" eb="25">
      <t>コンゴ</t>
    </rPh>
    <rPh sb="26" eb="28">
      <t>キュウスイ</t>
    </rPh>
    <rPh sb="28" eb="30">
      <t>シュウエキ</t>
    </rPh>
    <rPh sb="31" eb="33">
      <t>ゲンショウ</t>
    </rPh>
    <rPh sb="34" eb="36">
      <t>ミコ</t>
    </rPh>
    <rPh sb="39" eb="40">
      <t>ナカ</t>
    </rPh>
    <rPh sb="50" eb="51">
      <t>モト</t>
    </rPh>
    <rPh sb="53" eb="55">
      <t>ロウキュウ</t>
    </rPh>
    <rPh sb="55" eb="57">
      <t>シセツ</t>
    </rPh>
    <rPh sb="57" eb="58">
      <t>トウ</t>
    </rPh>
    <rPh sb="59" eb="61">
      <t>コウシン</t>
    </rPh>
    <rPh sb="61" eb="63">
      <t>ケイカク</t>
    </rPh>
    <rPh sb="62" eb="63">
      <t>セッケイ</t>
    </rPh>
    <rPh sb="64" eb="66">
      <t>ジッシ</t>
    </rPh>
    <rPh sb="70" eb="72">
      <t>ケイエイ</t>
    </rPh>
    <rPh sb="73" eb="76">
      <t>ケンゼンカ</t>
    </rPh>
    <rPh sb="77" eb="80">
      <t>コウリツカ</t>
    </rPh>
    <rPh sb="81" eb="82">
      <t>ツト</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</si>
  <si>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</si>
  <si>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</si>
  <si>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</si>
  <si>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</si>
  <si>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</si>
  <si>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</si>
  <si>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</si>
  <si>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</si>
  <si>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</si>
  <si>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</si>
  <si>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</si>
  <si>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</si>
  <si>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</si>
  <si>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</si>
  <si>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</si>
  <si>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</si>
  <si>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</si>
  <si>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</si>
  <si>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</si>
  <si>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</si>
  <si>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</si>
  <si>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</si>
  <si>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</si>
  <si>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</si>
  <si>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</si>
  <si>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</si>
  <si>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</si>
  <si>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</si>
  <si>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</si>
  <si>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</si>
  <si>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</si>
  <si>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</si>
  <si>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</si>
  <si>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</si>
  <si>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</si>
  <si>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</si>
  <si>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</si>
  <si>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</si>
  <si>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</si>
  <si>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</si>
  <si>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</si>
  <si>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</si>
  <si>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</si>
  <si>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</si>
  <si>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</si>
  <si>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</si>
  <si>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</si>
  <si>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</si>
  <si>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</si>
  <si>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</si>
  <si>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</si>
  <si>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</si>
  <si>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</si>
  <si>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</si>
  <si>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</si>
  <si>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</si>
  <si>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</si>
  <si>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</si>
  <si>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</si>
  <si>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</si>
  <si>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</si>
  <si>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</si>
  <si>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</si>
  <si>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新潟東港地域水道用水供給企業団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</si>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</sst>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0.76</c:v>
                </c:pt>
                <c:pt idx="4">
                  <c:v>0</c:v>
                </c:pt>
              </c:numCache>
            </c:numRef>
          </c:val>
          <c:extLst>
            <c:ext xmlns:c16="http://schemas.microsoft.com/office/drawing/2014/chart" uri="{C3380CC4-5D6E-409C-BE32-E72D297353CC}">
              <c16:uniqueId val="{00000000-6B04-47A2-A553-739EB17DD0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6B04-47A2-A553-739EB17DD0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52.83</c:v>
                </c:pt>
                <c:pt idx="1">
                  <c:v>52.11</c:v>
                </c:pt>
                <c:pt idx="2">
                  <c:v>54.61</c:v>
                </c:pt>
                <c:pt idx="3">
                  <c:v>54.32</c:v>
                </c:pt>
                <c:pt idx="4">
                  <c:v>52.29</c:v>
                </c:pt>
              </c:numCache>
            </c:numRef>
          </c:val>
          <c:extLst>
            <c:ext xmlns:c16="http://schemas.microsoft.com/office/drawing/2014/chart" uri="{C3380CC4-5D6E-409C-BE32-E72D297353CC}">
              <c16:uniqueId val="{00000000-74BA-46ED-A818-BB2FC48305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4BA-46ED-A818-BB2FC48305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99.41</c:v>
                </c:pt>
                <c:pt idx="1">
                  <c:v>99.39</c:v>
                </c:pt>
                <c:pt idx="2">
                  <c:v>99.45</c:v>
                </c:pt>
                <c:pt idx="3">
                  <c:v>99.52</c:v>
                </c:pt>
                <c:pt idx="4">
                  <c:v>99.57</c:v>
                </c:pt>
              </c:numCache>
            </c:numRef>
          </c:val>
          <c:extLst>
            <c:ext xmlns:c16="http://schemas.microsoft.com/office/drawing/2014/chart" uri="{C3380CC4-5D6E-409C-BE32-E72D297353CC}">
              <c16:uniqueId val="{00000000-A48B-40D2-B6F0-7C69946902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48B-40D2-B6F0-7C69946902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120.65</c:v>
                </c:pt>
                <c:pt idx="1">
                  <c:v>127.27</c:v>
                </c:pt>
                <c:pt idx="2">
                  <c:v>117.56</c:v>
                </c:pt>
                <c:pt idx="3">
                  <c:v>108.19</c:v>
                </c:pt>
                <c:pt idx="4">
                  <c:v>112.76</c:v>
                </c:pt>
              </c:numCache>
            </c:numRef>
          </c:val>
          <c:extLst>
            <c:ext xmlns:c16="http://schemas.microsoft.com/office/drawing/2014/chart" uri="{C3380CC4-5D6E-409C-BE32-E72D297353CC}">
              <c16:uniqueId val="{00000000-367A-484B-B6ED-CAA4D495E9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367A-484B-B6ED-CAA4D495E9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55.76</c:v>
                </c:pt>
                <c:pt idx="1">
                  <c:v>57.52</c:v>
                </c:pt>
                <c:pt idx="2">
                  <c:v>57.29</c:v>
                </c:pt>
                <c:pt idx="3">
                  <c:v>58.44</c:v>
                </c:pt>
                <c:pt idx="4">
                  <c:v>59.74</c:v>
                </c:pt>
              </c:numCache>
            </c:numRef>
          </c:val>
          <c:extLst>
            <c:ext xmlns:c16="http://schemas.microsoft.com/office/drawing/2014/chart" uri="{C3380CC4-5D6E-409C-BE32-E72D297353CC}">
              <c16:uniqueId val="{00000000-111C-43F2-9D51-D0E3A6875F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111C-43F2-9D51-D0E3A6875F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41.42</c:v>
                </c:pt>
                <c:pt idx="1">
                  <c:v>54.37</c:v>
                </c:pt>
                <c:pt idx="2">
                  <c:v>76.16</c:v>
                </c:pt>
                <c:pt idx="3">
                  <c:v>87.26</c:v>
                </c:pt>
                <c:pt idx="4">
                  <c:v>87.45</c:v>
                </c:pt>
              </c:numCache>
            </c:numRef>
          </c:val>
          <c:extLst>
            <c:ext xmlns:c16="http://schemas.microsoft.com/office/drawing/2014/chart" uri="{C3380CC4-5D6E-409C-BE32-E72D297353CC}">
              <c16:uniqueId val="{00000000-0BDE-43A5-A95A-B60A7A3F72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BDE-43A5-A95A-B60A7A3F72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0-4D5C-B85C-CE25908BBF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02E0-4D5C-B85C-CE25908BBF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486.05</c:v>
                </c:pt>
                <c:pt idx="1">
                  <c:v>802.23</c:v>
                </c:pt>
                <c:pt idx="2">
                  <c:v>376.72</c:v>
                </c:pt>
                <c:pt idx="3">
                  <c:v>681.54</c:v>
                </c:pt>
                <c:pt idx="4">
                  <c:v>707.35</c:v>
                </c:pt>
              </c:numCache>
            </c:numRef>
          </c:val>
          <c:extLst>
            <c:ext xmlns:c16="http://schemas.microsoft.com/office/drawing/2014/chart" uri="{C3380CC4-5D6E-409C-BE32-E72D297353CC}">
              <c16:uniqueId val="{00000000-6739-43F3-9BD4-F8F7A49CBF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6739-43F3-9BD4-F8F7A49CBF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179</c:v>
                </c:pt>
                <c:pt idx="1">
                  <c:v>168.3</c:v>
                </c:pt>
                <c:pt idx="2">
                  <c:v>170.88</c:v>
                </c:pt>
                <c:pt idx="3">
                  <c:v>156.91999999999999</c:v>
                </c:pt>
                <c:pt idx="4">
                  <c:v>142.77000000000001</c:v>
                </c:pt>
              </c:numCache>
            </c:numRef>
          </c:val>
          <c:extLst>
            <c:ext xmlns:c16="http://schemas.microsoft.com/office/drawing/2014/chart" uri="{C3380CC4-5D6E-409C-BE32-E72D297353CC}">
              <c16:uniqueId val="{00000000-D7B7-42D4-A158-CF92FF35AD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D7B7-42D4-A158-CF92FF35AD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113.97</c:v>
                </c:pt>
                <c:pt idx="1">
                  <c:v>121.2</c:v>
                </c:pt>
                <c:pt idx="2">
                  <c:v>114.35</c:v>
                </c:pt>
                <c:pt idx="3">
                  <c:v>104.64</c:v>
                </c:pt>
                <c:pt idx="4">
                  <c:v>109.15</c:v>
                </c:pt>
              </c:numCache>
            </c:numRef>
          </c:val>
          <c:extLst>
            <c:ext xmlns:c16="http://schemas.microsoft.com/office/drawing/2014/chart" uri="{C3380CC4-5D6E-409C-BE32-E72D297353CC}">
              <c16:uniqueId val="{00000000-BBBF-4F3C-8210-F8C4432318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BBBF-4F3C-8210-F8C4432318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48.6</c:v>
                </c:pt>
                <c:pt idx="1">
                  <c:v>46.19</c:v>
                </c:pt>
                <c:pt idx="2">
                  <c:v>47.14</c:v>
                </c:pt>
                <c:pt idx="3">
                  <c:v>51.7</c:v>
                </c:pt>
                <c:pt idx="4">
                  <c:v>51.08</c:v>
                </c:pt>
              </c:numCache>
            </c:numRef>
          </c:val>
          <c:extLst>
            <c:ext xmlns:c16="http://schemas.microsoft.com/office/drawing/2014/chart" uri="{C3380CC4-5D6E-409C-BE32-E72D297353CC}">
              <c16:uniqueId val="{00000000-94E4-4455-8356-AF49400120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94E4-4455-8356-AF49400120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W9" sqref="W9:AC9"/>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新潟県　新潟東港地域水道用水供給企業団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85.27</v>
      </c>
      <c r="J10" s="46"/>
      <c r="K10" s="46"/>
      <c r="L10" s="46"/>
      <c r="M10" s="46"/>
      <c r="N10" s="46"/>
      <c r="O10" s="80"/>
      <c r="P10" s="47">
        <f>データ!$P$6</f>
        <v>99.6</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862967</v>
      </c>
      <c r="AM10" s="44"/>
      <c r="AN10" s="44"/>
      <c r="AO10" s="44"/>
      <c r="AP10" s="44"/>
      <c r="AQ10" s="44"/>
      <c r="AR10" s="44"/>
      <c r="AS10" s="44"/>
      <c r="AT10" s="45">
        <f>データ!$V$6</f>
        <v>960.2</v>
      </c>
      <c r="AU10" s="46"/>
      <c r="AV10" s="46"/>
      <c r="AW10" s="46"/>
      <c r="AX10" s="46"/>
      <c r="AY10" s="46"/>
      <c r="AZ10" s="46"/>
      <c r="BA10" s="46"/>
      <c r="BB10" s="47">
        <f>データ!$W$6</f>
        <v>898.74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OmMYI9glcTxNAPN1VQ8JYsxgLpe6y89cRt0ZVmmHwz9fjuRWuyzUOCIGLlftOjjurVSbJERFJgYohKtbXqTldg==" saltValue="Xb1ek7dP3r6wnmKDCbhk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159271</v>
      </c>
      <c r="D6" s="20">
        <f t="shared" si="3"/>
        <v>46</v>
      </c>
      <c r="E6" s="20">
        <f t="shared" si="3"/>
        <v>1</v>
      </c>
      <c r="F6" s="20">
        <f t="shared" si="3"/>
        <v>0</v>
      </c>
      <c r="G6" s="20">
        <f t="shared" si="3"/>
        <v>2</v>
      </c>
      <c r="H6" s="20" t="str">
        <f t="shared" si="3"/>
        <v>新潟県　新潟東港地域水道用水供給企業団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85.27</v>
      </c>
      <c r="P6" s="21">
        <f t="shared" si="3"/>
        <v>99.6</v>
      </c>
      <c r="Q6" s="21">
        <f t="shared" si="3"/>
        <v>0</v>
      </c>
      <c r="R6" s="21" t="str">
        <f t="shared" si="3"/>
        <v>-</v>
      </c>
      <c r="S6" s="21" t="str">
        <f t="shared" si="3"/>
        <v>-</v>
      </c>
      <c r="T6" s="21" t="str">
        <f t="shared" si="3"/>
        <v>-</v>
      </c>
      <c r="U6" s="21">
        <f t="shared" si="3"/>
        <v>862967</v>
      </c>
      <c r="V6" s="21">
        <f t="shared" si="3"/>
        <v>960.2</v>
      </c>
      <c r="W6" s="21">
        <f t="shared" si="3"/>
        <v>898.74</v>
      </c>
      <c r="X6" s="22">
        <f>IF(X7="",NA(),X7)</f>
        <v>120.65</v>
      </c>
      <c r="Y6" s="22">
        <f t="shared" ref="Y6:AG6" si="4">IF(Y7="",NA(),Y7)</f>
        <v>127.27</v>
      </c>
      <c r="Z6" s="22">
        <f t="shared" si="4"/>
        <v>117.56</v>
      </c>
      <c r="AA6" s="22">
        <f t="shared" si="4"/>
        <v>108.19</v>
      </c>
      <c r="AB6" s="22">
        <f t="shared" si="4"/>
        <v>112.76</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486.05</v>
      </c>
      <c r="AU6" s="22">
        <f t="shared" ref="AU6:BC6" si="6">IF(AU7="",NA(),AU7)</f>
        <v>802.23</v>
      </c>
      <c r="AV6" s="22">
        <f t="shared" si="6"/>
        <v>376.72</v>
      </c>
      <c r="AW6" s="22">
        <f t="shared" si="6"/>
        <v>681.54</v>
      </c>
      <c r="AX6" s="22">
        <f t="shared" si="6"/>
        <v>707.35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179</v>
      </c>
      <c r="BF6" s="22">
        <f t="shared" ref="BF6:BN6" si="7">IF(BF7="",NA(),BF7)</f>
        <v>168.3</v>
      </c>
      <c r="BG6" s="22">
        <f t="shared" si="7"/>
        <v>170.88</v>
      </c>
      <c r="BH6" s="22">
        <f t="shared" si="7"/>
        <v>156.91999999999999</v>
      </c>
      <c r="BI6" s="22">
        <f t="shared" si="7"/>
        <v>142.77000000000001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113.97</v>
      </c>
      <c r="BQ6" s="22">
        <f t="shared" ref="BQ6:BY6" si="8">IF(BQ7="",NA(),BQ7)</f>
        <v>121.2</v>
      </c>
      <c r="BR6" s="22">
        <f t="shared" si="8"/>
        <v>114.35</v>
      </c>
      <c r="BS6" s="22">
        <f t="shared" si="8"/>
        <v>104.64</v>
      </c>
      <c r="BT6" s="22">
        <f t="shared" si="8"/>
        <v>109.15</v>
      </c>
      <c r="BU6" s="22">
        <f t="shared" si="8"/>
        <v>112.84</v>
      </c>
      <c r="BV6" s="22">
        <f t="shared" si="8"/>
        <v>110.77</v>
      </c>
      <c r="BW6" s="22">
        <f t="shared" si="8"/>
        <v>112.35</v>
      </c>
      <c r="BX6" s="22">
        <f t="shared" si="8"/>
        <v>106.47</v>
      </c>
      <c r="BY6" s="22">
        <f t="shared" si="8"/>
        <v>107.7</v>
      </c>
      <c r="BZ6" s="21" t="str">
        <f>IF(BZ7="","",IF(BZ7="-","【-】","【"&amp;SUBSTITUTE(TEXT(BZ7,"#,##0.00"),"-","△")&amp;"】"))</f>
        <v>【107.70】</v>
      </c>
      <c r="CA6" s="22">
        <f>IF(CA7="",NA(),CA7)</f>
        <v>48.6</v>
      </c>
      <c r="CB6" s="22">
        <f t="shared" ref="CB6:CJ6" si="9">IF(CB7="",NA(),CB7)</f>
        <v>46.19</v>
      </c>
      <c r="CC6" s="22">
        <f t="shared" si="9"/>
        <v>47.14</v>
      </c>
      <c r="CD6" s="22">
        <f t="shared" si="9"/>
        <v>51.7</v>
      </c>
      <c r="CE6" s="22">
        <f t="shared" si="9"/>
        <v>51.08</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52.83</v>
      </c>
      <c r="CM6" s="22">
        <f t="shared" ref="CM6:CU6" si="10">IF(CM7="",NA(),CM7)</f>
        <v>52.11</v>
      </c>
      <c r="CN6" s="22">
        <f t="shared" si="10"/>
        <v>54.61</v>
      </c>
      <c r="CO6" s="22">
        <f t="shared" si="10"/>
        <v>54.32</v>
      </c>
      <c r="CP6" s="22">
        <f t="shared" si="10"/>
        <v>52.29</v>
      </c>
      <c r="CQ6" s="22">
        <f t="shared" si="10"/>
        <v>61.69</v>
      </c>
      <c r="CR6" s="22">
        <f t="shared" si="10"/>
        <v>62.26</v>
      </c>
      <c r="CS6" s="22">
        <f t="shared" si="10"/>
        <v>62.22</v>
      </c>
      <c r="CT6" s="22">
        <f t="shared" si="10"/>
        <v>61.45</v>
      </c>
      <c r="CU6" s="22">
        <f t="shared" si="10"/>
        <v>61.63</v>
      </c>
      <c r="CV6" s="21" t="str">
        <f>IF(CV7="","",IF(CV7="-","【-】","【"&amp;SUBSTITUTE(TEXT(CV7,"#,##0.00"),"-","△")&amp;"】"))</f>
        <v>【61.63】</v>
      </c>
      <c r="CW6" s="22">
        <f>IF(CW7="",NA(),CW7)</f>
        <v>99.41</v>
      </c>
      <c r="CX6" s="22">
        <f t="shared" ref="CX6:DF6" si="11">IF(CX7="",NA(),CX7)</f>
        <v>99.39</v>
      </c>
      <c r="CY6" s="22">
        <f t="shared" si="11"/>
        <v>99.45</v>
      </c>
      <c r="CZ6" s="22">
        <f t="shared" si="11"/>
        <v>99.52</v>
      </c>
      <c r="DA6" s="22">
        <f t="shared" si="11"/>
        <v>99.57</v>
      </c>
      <c r="DB6" s="22">
        <f t="shared" si="11"/>
        <v>100</v>
      </c>
      <c r="DC6" s="22">
        <f t="shared" si="11"/>
        <v>100.16</v>
      </c>
      <c r="DD6" s="22">
        <f t="shared" si="11"/>
        <v>100.28</v>
      </c>
      <c r="DE6" s="22">
        <f t="shared" si="11"/>
        <v>100.29</v>
      </c>
      <c r="DF6" s="22">
        <f t="shared" si="11"/>
        <v>100.36</v>
      </c>
      <c r="DG6" s="21" t="str">
        <f>IF(DG7="","",IF(DG7="-","【-】","【"&amp;SUBSTITUTE(TEXT(DG7,"#,##0.00"),"-","△")&amp;"】"))</f>
        <v>【100.36】</v>
      </c>
      <c r="DH6" s="22">
        <f>IF(DH7="",NA(),DH7)</f>
        <v>55.76</v>
      </c>
      <c r="DI6" s="22">
        <f t="shared" ref="DI6:DQ6" si="12">IF(DI7="",NA(),DI7)</f>
        <v>57.52</v>
      </c>
      <c r="DJ6" s="22">
        <f t="shared" si="12"/>
        <v>57.29</v>
      </c>
      <c r="DK6" s="22">
        <f t="shared" si="12"/>
        <v>58.44</v>
      </c>
      <c r="DL6" s="22">
        <f t="shared" si="12"/>
        <v>59.74</v>
      </c>
      <c r="DM6" s="22">
        <f t="shared" si="12"/>
        <v>56.48</v>
      </c>
      <c r="DN6" s="22">
        <f t="shared" si="12"/>
        <v>57.5</v>
      </c>
      <c r="DO6" s="22">
        <f t="shared" si="12"/>
        <v>58.52</v>
      </c>
      <c r="DP6" s="22">
        <f t="shared" si="12"/>
        <v>59.51</v>
      </c>
      <c r="DQ6" s="22">
        <f t="shared" si="12"/>
        <v>60.24</v>
      </c>
      <c r="DR6" s="21" t="str">
        <f>IF(DR7="","",IF(DR7="-","【-】","【"&amp;SUBSTITUTE(TEXT(DR7,"#,##0.00"),"-","△")&amp;"】"))</f>
        <v>【60.24】</v>
      </c>
      <c r="DS6" s="22">
        <f>IF(DS7="",NA(),DS7)</f>
        <v>41.42</v>
      </c>
      <c r="DT6" s="22">
        <f t="shared" ref="DT6:EB6" si="13">IF(DT7="",NA(),DT7)</f>
        <v>54.37</v>
      </c>
      <c r="DU6" s="22">
        <f t="shared" si="13"/>
        <v>76.16</v>
      </c>
      <c r="DV6" s="22">
        <f t="shared" si="13"/>
        <v>87.26</v>
      </c>
      <c r="DW6" s="22">
        <f t="shared" si="13"/>
        <v>87.45</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2">
        <f t="shared" si="14"/>
        <v>0.76</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159271</v>
      </c>
      <c r="D7" s="24">
        <v>46</v>
      </c>
      <c r="E7" s="24">
        <v>1</v>
      </c>
      <c r="F7" s="24">
        <v>0</v>
      </c>
      <c r="G7" s="24">
        <v>2</v>
      </c>
      <c r="H7" s="24" t="s">
        <v>95</v>
      </c>
      <c r="I7" s="24" t="s">
        <v>96</v>
      </c>
      <c r="J7" s="24" t="s">
        <v>97</v>
      </c>
      <c r="K7" s="24" t="s">
        <v>98</v>
      </c>
      <c r="L7" s="24" t="s">
        <v>99</v>
      </c>
      <c r="M7" s="24" t="s">
        <v>100</v>
      </c>
      <c r="N7" s="25" t="s">
        <v>101</v>
      </c>
      <c r="O7" s="25">
        <v>85.27</v>
      </c>
      <c r="P7" s="25">
        <v>99.6</v>
      </c>
      <c r="Q7" s="25">
        <v>0</v>
      </c>
      <c r="R7" s="25" t="s">
        <v>101</v>
      </c>
      <c r="S7" s="25" t="s">
        <v>101</v>
      </c>
      <c r="T7" s="25" t="s">
        <v>101</v>
      </c>
      <c r="U7" s="25">
        <v>862967</v>
      </c>
      <c r="V7" s="25">
        <v>960.2</v>
      </c>
      <c r="W7" s="25">
        <v>898.74</v>
      </c>
      <c r="X7" s="25">
        <v>120.65</v>
      </c>
      <c r="Y7" s="25">
        <v>127.27</v>
      </c>
      <c r="Z7" s="25">
        <v>117.56</v>
      </c>
      <c r="AA7" s="25">
        <v>108.19</v>
      </c>
      <c r="AB7" s="25">
        <v>112.76</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486.05</v>
      </c>
      <c r="AU7" s="25">
        <v>802.23</v>
      </c>
      <c r="AV7" s="25">
        <v>376.72</v>
      </c>
      <c r="AW7" s="25">
        <v>681.54</v>
      </c>
      <c r="AX7" s="25">
        <v>707.35</v>
      </c>
      <c r="AY7" s="25">
        <v>271.10000000000002</v>
      </c>
      <c r="AZ7" s="25">
        <v>284.45</v>
      </c>
      <c r="BA7" s="25">
        <v>309.23</v>
      </c>
      <c r="BB7" s="25">
        <v>313.43</v>
      </c>
      <c r="BC7" s="25">
        <v>303.10000000000002</v>
      </c>
      <c r="BD7" s="25">
        <v>303.10000000000002</v>
      </c>
      <c r="BE7" s="25">
        <v>179</v>
      </c>
      <c r="BF7" s="25">
        <v>168.3</v>
      </c>
      <c r="BG7" s="25">
        <v>170.88</v>
      </c>
      <c r="BH7" s="25">
        <v>156.91999999999999</v>
      </c>
      <c r="BI7" s="25">
        <v>142.77000000000001</v>
      </c>
      <c r="BJ7" s="25">
        <v>272.95999999999998</v>
      </c>
      <c r="BK7" s="25">
        <v>260.95999999999998</v>
      </c>
      <c r="BL7" s="25">
        <v>240.07</v>
      </c>
      <c r="BM7" s="25">
        <v>224.81</v>
      </c>
      <c r="BN7" s="25">
        <v>210.83</v>
      </c>
      <c r="BO7" s="25">
        <v>210.83</v>
      </c>
      <c r="BP7" s="25">
        <v>113.97</v>
      </c>
      <c r="BQ7" s="25">
        <v>121.2</v>
      </c>
      <c r="BR7" s="25">
        <v>114.35</v>
      </c>
      <c r="BS7" s="25">
        <v>104.64</v>
      </c>
      <c r="BT7" s="25">
        <v>109.15</v>
      </c>
      <c r="BU7" s="25">
        <v>112.84</v>
      </c>
      <c r="BV7" s="25">
        <v>110.77</v>
      </c>
      <c r="BW7" s="25">
        <v>112.35</v>
      </c>
      <c r="BX7" s="25">
        <v>106.47</v>
      </c>
      <c r="BY7" s="25">
        <v>107.7</v>
      </c>
      <c r="BZ7" s="25">
        <v>107.7</v>
      </c>
      <c r="CA7" s="25">
        <v>48.6</v>
      </c>
      <c r="CB7" s="25">
        <v>46.19</v>
      </c>
      <c r="CC7" s="25">
        <v>47.14</v>
      </c>
      <c r="CD7" s="25">
        <v>51.7</v>
      </c>
      <c r="CE7" s="25">
        <v>51.08</v>
      </c>
      <c r="CF7" s="25">
        <v>73.849999999999994</v>
      </c>
      <c r="CG7" s="25">
        <v>73.180000000000007</v>
      </c>
      <c r="CH7" s="25">
        <v>73.05</v>
      </c>
      <c r="CI7" s="25">
        <v>77.53</v>
      </c>
      <c r="CJ7" s="25">
        <v>76.25</v>
      </c>
      <c r="CK7" s="25">
        <v>76.25</v>
      </c>
      <c r="CL7" s="25">
        <v>52.83</v>
      </c>
      <c r="CM7" s="25">
        <v>52.11</v>
      </c>
      <c r="CN7" s="25">
        <v>54.61</v>
      </c>
      <c r="CO7" s="25">
        <v>54.32</v>
      </c>
      <c r="CP7" s="25">
        <v>52.29</v>
      </c>
      <c r="CQ7" s="25">
        <v>61.69</v>
      </c>
      <c r="CR7" s="25">
        <v>62.26</v>
      </c>
      <c r="CS7" s="25">
        <v>62.22</v>
      </c>
      <c r="CT7" s="25">
        <v>61.45</v>
      </c>
      <c r="CU7" s="25">
        <v>61.63</v>
      </c>
      <c r="CV7" s="25">
        <v>61.63</v>
      </c>
      <c r="CW7" s="25">
        <v>99.41</v>
      </c>
      <c r="CX7" s="25">
        <v>99.39</v>
      </c>
      <c r="CY7" s="25">
        <v>99.45</v>
      </c>
      <c r="CZ7" s="25">
        <v>99.52</v>
      </c>
      <c r="DA7" s="25">
        <v>99.57</v>
      </c>
      <c r="DB7" s="25">
        <v>100</v>
      </c>
      <c r="DC7" s="25">
        <v>100.16</v>
      </c>
      <c r="DD7" s="25">
        <v>100.28</v>
      </c>
      <c r="DE7" s="25">
        <v>100.29</v>
      </c>
      <c r="DF7" s="25">
        <v>100.36</v>
      </c>
      <c r="DG7" s="25">
        <v>100.36</v>
      </c>
      <c r="DH7" s="25">
        <v>55.76</v>
      </c>
      <c r="DI7" s="25">
        <v>57.52</v>
      </c>
      <c r="DJ7" s="25">
        <v>57.29</v>
      </c>
      <c r="DK7" s="25">
        <v>58.44</v>
      </c>
      <c r="DL7" s="25">
        <v>59.74</v>
      </c>
      <c r="DM7" s="25">
        <v>56.48</v>
      </c>
      <c r="DN7" s="25">
        <v>57.5</v>
      </c>
      <c r="DO7" s="25">
        <v>58.52</v>
      </c>
      <c r="DP7" s="25">
        <v>59.51</v>
      </c>
      <c r="DQ7" s="25">
        <v>60.24</v>
      </c>
      <c r="DR7" s="25">
        <v>60.24</v>
      </c>
      <c r="DS7" s="25">
        <v>41.42</v>
      </c>
      <c r="DT7" s="25">
        <v>54.37</v>
      </c>
      <c r="DU7" s="25">
        <v>76.16</v>
      </c>
      <c r="DV7" s="25">
        <v>87.26</v>
      </c>
      <c r="DW7" s="25">
        <v>87.45</v>
      </c>
      <c r="DX7" s="25">
        <v>27.61</v>
      </c>
      <c r="DY7" s="25">
        <v>30.3</v>
      </c>
      <c r="DZ7" s="25">
        <v>31.74</v>
      </c>
      <c r="EA7" s="25">
        <v>32.380000000000003</v>
      </c>
      <c r="EB7" s="25">
        <v>34.479999999999997</v>
      </c>
      <c r="EC7" s="25">
        <v>34.479999999999997</v>
      </c>
      <c r="ED7" s="25">
        <v>0</v>
      </c>
      <c r="EE7" s="25">
        <v>0</v>
      </c>
      <c r="EF7" s="25">
        <v>0</v>
      </c>
      <c r="EG7" s="25">
        <v>0.76</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8A904338-BF36-43A5-B088-F32F39AEE449}"/>
</file>

<file path=customXml/itemProps2.xml><?xml version="1.0" encoding="utf-8"?>
<ds:datastoreItem xmlns:ds="http://schemas.openxmlformats.org/officeDocument/2006/customXml" ds:itemID="{4A8E627C-255A-4B41-8B6F-71819780C5DC}"/>
</file>

<file path=customXml/itemProps3.xml><?xml version="1.0" encoding="utf-8"?>
<ds:datastoreItem xmlns:ds="http://schemas.openxmlformats.org/officeDocument/2006/customXml" ds:itemID="{82035366-C8E7-40E1-9222-E812DA4AFC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2025-02-07T12:56:04Z</dcterms:created>
  <dcterms:modified xsi:type="dcterms:W3CDTF">2025-02-07T12:56:58Z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