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FF48C31B-8481-4ECF-9505-222FABAD2310}" xr6:coauthVersionLast="47" xr6:coauthVersionMax="47" xr10:uidLastSave="{BFD751E7-3690-4034-BE5A-B3D1996C2BDE}"/>
  <workbookProtection workbookAlgorithmName="SHA-512" workbookHashValue="Wpzb60OFfhbeAJEhmapJQF/H8n3+e6D87eKG9JRNKJIgf//+2oQACgPFKdlzbvNx0zWdBN2/zUJVJaK3opSjug==" workbookSaltValue="sf+j0/y3c8UxwmHtM16k6g=="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<sst xmlns="http://schemas.openxmlformats.org/spreadsheetml/2006/main" count="236" uniqueCount="121">
  <si>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</si>
  <si>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</si>
  <si>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</si>
  <si>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</si>
  <si>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</si>
  <si>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</si>
  <si>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</si>
  <si>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</si>
  <si>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</si>
  <si>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</si>
  <si>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</si>
  <si>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</si>
  <si>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</si>
  <si>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</si>
  <si>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</si>
  <si>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</si>
  <si>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</si>
  <si>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</si>
  <si>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</si>
  <si>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</si>
  <si>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</si>
  <si>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</si>
  <si>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</si>
  <si>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</si>
  <si>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</si>
  <si>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</si>
  <si>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</si>
  <si>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</si>
  <si>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</si>
  <si>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</si>
  <si>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</si>
  <si>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</si>
  <si>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</si>
  <si>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</si>
  <si>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</si>
  <si>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</si>
  <si>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</si>
  <si>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</si>
  <si>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</si>
  <si>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</si>
  <si>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</si>
  <si>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</si>
  <si>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</si>
  <si>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</si>
  <si>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</si>
  <si>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</si>
  <si>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</si>
  <si>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</si>
  <si>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</si>
  <si>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</si>
  <si>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</si>
  <si>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</si>
  <si>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</si>
  <si>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</si>
  <si>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</si>
  <si>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</si>
  <si>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</si>
  <si>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</si>
  <si>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</si>
  <si>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</si>
  <si>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</si>
  <si>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</si>
  <si>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</si>
  <si>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</si>
  <si>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</si>
  <si>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</si>
  <si>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</si>
  <si>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</si>
  <si>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</si>
  <si>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</si>
  <si>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</si>
  <si>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</si>
  <si>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</si>
  <si>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</si>
  <si>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</si>
  <si>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</si>
  <si>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</si>
  <si>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</si>
  <si>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</si>
  <si>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</si>
  <si>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</si>
  <si>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</si>
  <si>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</si>
  <si>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</si>
  <si>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</si>
  <si>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</si>
  <si>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</si>
  <si>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</si>
  <si>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</si>
  <si>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</si>
  <si>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</si>
  <si>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</si>
  <si>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</si>
  <si>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</si>
  <si>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</si>
  <si>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</si>
  <si>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</si>
  <si>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</si>
  <si>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</si>
  <si>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</si>
  <si>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</si>
  <si>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</si>
  <si>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</si>
  <si>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</si>
  <si>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</si>
  <si>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</si>
  <si>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</si>
  <si>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</si>
  <si>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</si>
  <si>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</si>
  <si>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</si>
  <si>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</si>
  <si>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</si>
  <si>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</si>
  <si>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</si>
  <si>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</si>
  <si>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</si>
  <si>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</si>
  <si>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使用料収入は、人口減少等により今後も減収していく可能性が高く、機能強化計画による改修工事や令和４年台風15号による災害復旧事業等により元利償還金も一定規模で推移することが考えられる。
　このような事業環境等の中において、市内11か所の処理施設を安定的に維持していくために、機能強化計画を適宜見直しながら必要な施設整備を効率的に進めるとともに、令和６年度からの地方公営企業法の一部適用により、経営マネジメントの強化を図っていく。</t>
    <rPh sb="188" eb="190">
      <t>イチブ</t>
    </rPh>
    <rPh sb="190" eb="192">
      <t>テキヨウ</t>
    </rPh>
    <phoneticPr fontId="4"/>
  </si>
  <si>
    <t>【施設】
　市内11か所の処理施設は、いずれも供用開始から10年以上が経過しており、改築更新の時期となっている。
　今後、施設の老朽化状況を確認しながら計画的に整備していく必要がある。
【管路】
　管路の耐用年数を考慮すると供用開始から年数がたつ処理区においては、更新に備えて、計画的に管渠老朽化の確認を行い適切な更新を行う必要がある。</t>
    <rPh sb="1" eb="3">
      <t>シセツ</t>
    </rPh>
    <rPh sb="6" eb="8">
      <t>シナイ</t>
    </rPh>
    <rPh sb="11" eb="12">
      <t>ショ</t>
    </rPh>
    <rPh sb="13" eb="17">
      <t>ショリシセツ</t>
    </rPh>
    <rPh sb="23" eb="27">
      <t>キョウヨウカイシ</t>
    </rPh>
    <rPh sb="31" eb="34">
      <t>ネンイジョウ</t>
    </rPh>
    <rPh sb="35" eb="37">
      <t>ケイカ</t>
    </rPh>
    <rPh sb="42" eb="44">
      <t>カイチク</t>
    </rPh>
    <rPh sb="44" eb="46">
      <t>コウシン</t>
    </rPh>
    <rPh sb="47" eb="49">
      <t>ジキ</t>
    </rPh>
    <rPh sb="58" eb="60">
      <t>コンゴ</t>
    </rPh>
    <rPh sb="61" eb="63">
      <t>シセツ</t>
    </rPh>
    <rPh sb="64" eb="67">
      <t>ロウキュウカ</t>
    </rPh>
    <rPh sb="67" eb="69">
      <t>ジョウキョウ</t>
    </rPh>
    <rPh sb="70" eb="72">
      <t>カクニン</t>
    </rPh>
    <rPh sb="76" eb="79">
      <t>ケイカクテキ</t>
    </rPh>
    <rPh sb="80" eb="82">
      <t>セイビ</t>
    </rPh>
    <rPh sb="86" eb="88">
      <t>ヒツヨウ</t>
    </rPh>
    <rPh sb="94" eb="96">
      <t>カンロ</t>
    </rPh>
    <rPh sb="99" eb="101">
      <t>カンロ</t>
    </rPh>
    <rPh sb="102" eb="106">
      <t>タイヨウネンスウ</t>
    </rPh>
    <rPh sb="107" eb="109">
      <t>コウリョ</t>
    </rPh>
    <rPh sb="112" eb="116">
      <t>キョウヨウカイシ</t>
    </rPh>
    <rPh sb="118" eb="120">
      <t>ネンスウ</t>
    </rPh>
    <rPh sb="123" eb="126">
      <t>ショリク</t>
    </rPh>
    <rPh sb="132" eb="134">
      <t>コウシン</t>
    </rPh>
    <rPh sb="135" eb="136">
      <t>ソナ</t>
    </rPh>
    <rPh sb="139" eb="142">
      <t>ケイカクテキ</t>
    </rPh>
    <rPh sb="143" eb="145">
      <t>カンキョ</t>
    </rPh>
    <rPh sb="145" eb="148">
      <t>ロウキュウカ</t>
    </rPh>
    <rPh sb="149" eb="151">
      <t>カクニン</t>
    </rPh>
    <rPh sb="152" eb="153">
      <t>オコナ</t>
    </rPh>
    <rPh sb="154" eb="156">
      <t>テキセツ</t>
    </rPh>
    <rPh sb="157" eb="159">
      <t>コウシン</t>
    </rPh>
    <rPh sb="160" eb="161">
      <t>オコナ</t>
    </rPh>
    <rPh sb="162" eb="164">
      <t>ヒツヨウ</t>
    </rPh>
    <phoneticPr fontId="4"/>
  </si>
  <si>
    <t>①収益的収支比率は、令和６年度から公営企業法の一部適用に伴い、令和６年３月31日付での打切決算となったことにより、出納整理期間内に支払予定の費用が含まれていないことで、前年度より上回っている。
⑤⑥近年の物価高騰や令和４年度に最適整備構想に基づき策定した機能強化計画を令和５年度から実施したことより、経費回収率は前年度に比べて下回り、汚水処理原価は前年度を上回っている。
⑦施設利用率は、他都市と比べても値は高いことから、施設の規模は概ね適正といえる。
⑧水洗化率は、処理区域内で農業集落排水への接続勧奨等を行い、前年度より上回っている。
　</t>
    <rPh sb="1" eb="4">
      <t>シュウエキテキ</t>
    </rPh>
    <rPh sb="10" eb="12">
      <t>レイワ</t>
    </rPh>
    <rPh sb="13" eb="15">
      <t>ネンド</t>
    </rPh>
    <rPh sb="17" eb="22">
      <t>コウエイキギョウホウ</t>
    </rPh>
    <rPh sb="23" eb="25">
      <t>イチブ</t>
    </rPh>
    <rPh sb="25" eb="27">
      <t>テキヨウ</t>
    </rPh>
    <rPh sb="28" eb="29">
      <t>トモナ</t>
    </rPh>
    <rPh sb="31" eb="33">
      <t>レイワ</t>
    </rPh>
    <rPh sb="34" eb="35">
      <t>ネン</t>
    </rPh>
    <rPh sb="36" eb="37">
      <t>ガツ</t>
    </rPh>
    <rPh sb="39" eb="40">
      <t>ニチ</t>
    </rPh>
    <rPh sb="40" eb="41">
      <t>ヅケ</t>
    </rPh>
    <rPh sb="43" eb="45">
      <t>ウチキ</t>
    </rPh>
    <rPh sb="45" eb="47">
      <t>ケッサン</t>
    </rPh>
    <rPh sb="57" eb="59">
      <t>スイトウ</t>
    </rPh>
    <rPh sb="59" eb="64">
      <t>セイリキカンナイ</t>
    </rPh>
    <rPh sb="65" eb="67">
      <t>シハラ</t>
    </rPh>
    <rPh sb="67" eb="69">
      <t>ヨテイ</t>
    </rPh>
    <rPh sb="70" eb="72">
      <t>ヒヨウ</t>
    </rPh>
    <rPh sb="73" eb="74">
      <t>フク</t>
    </rPh>
    <rPh sb="84" eb="87">
      <t>ゼンネンド</t>
    </rPh>
    <rPh sb="89" eb="91">
      <t>ウワマワ</t>
    </rPh>
    <rPh sb="99" eb="101">
      <t>キンネン</t>
    </rPh>
    <rPh sb="102" eb="104">
      <t>ブッカ</t>
    </rPh>
    <rPh sb="104" eb="106">
      <t>コウトウ</t>
    </rPh>
    <rPh sb="107" eb="109">
      <t>レイワ</t>
    </rPh>
    <rPh sb="110" eb="112">
      <t>ネンド</t>
    </rPh>
    <rPh sb="113" eb="115">
      <t>サイテキ</t>
    </rPh>
    <rPh sb="115" eb="117">
      <t>セイビ</t>
    </rPh>
    <rPh sb="117" eb="119">
      <t>コウソウ</t>
    </rPh>
    <rPh sb="120" eb="121">
      <t>モト</t>
    </rPh>
    <rPh sb="123" eb="125">
      <t>サクテイ</t>
    </rPh>
    <rPh sb="127" eb="131">
      <t>キノウキョウカ</t>
    </rPh>
    <rPh sb="131" eb="133">
      <t>ケイカク</t>
    </rPh>
    <rPh sb="134" eb="136">
      <t>レイワ</t>
    </rPh>
    <rPh sb="137" eb="139">
      <t>ネンド</t>
    </rPh>
    <rPh sb="141" eb="143">
      <t>ジッシ</t>
    </rPh>
    <rPh sb="150" eb="155">
      <t>ケイヒカイシュウリツ</t>
    </rPh>
    <rPh sb="156" eb="159">
      <t>ゼンネンド</t>
    </rPh>
    <rPh sb="160" eb="161">
      <t>クラ</t>
    </rPh>
    <rPh sb="163" eb="165">
      <t>シタマワ</t>
    </rPh>
    <rPh sb="167" eb="173">
      <t>オスイショリゲンカ</t>
    </rPh>
    <rPh sb="174" eb="177">
      <t>ゼンネンド</t>
    </rPh>
    <rPh sb="178" eb="180">
      <t>ウワマワ</t>
    </rPh>
    <rPh sb="228" eb="232">
      <t>スイセンカリツ</t>
    </rPh>
    <rPh sb="234" eb="239">
      <t>ショリクイキナイ</t>
    </rPh>
    <rPh sb="240" eb="246">
      <t>ノウギョウシュウラクハイスイ</t>
    </rPh>
    <rPh sb="248" eb="252">
      <t>セツゾクカンショウ</t>
    </rPh>
    <rPh sb="252" eb="253">
      <t>トウ</t>
    </rPh>
    <rPh sb="254" eb="255">
      <t>オコナ</t>
    </rPh>
    <rPh sb="257" eb="260">
      <t>ゼンネンド</t>
    </rPh>
    <rPh sb="262" eb="264">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</si>
</sst>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B5-46DD-BABC-9781C635426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0.01</c:v>
                </c:pt>
                <c:pt idx="4">
                  <c:v>0.02</c:v>
                </c:pt>
              </c:numCache>
            </c:numRef>
          </c:val>
          <c:smooth val="0"/>
          <c:extLst>
            <c:ext xmlns:c16="http://schemas.microsoft.com/office/drawing/2014/chart" uri="{C3380CC4-5D6E-409C-BE32-E72D297353CC}">
              <c16:uniqueId val="{00000001-8AB5-46DD-BABC-9781C635426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68.63</c:v>
                </c:pt>
                <c:pt idx="1">
                  <c:v>70.78</c:v>
                </c:pt>
                <c:pt idx="2">
                  <c:v>69.319999999999993</c:v>
                </c:pt>
                <c:pt idx="3">
                  <c:v>65.56</c:v>
                </c:pt>
                <c:pt idx="4">
                  <c:v>61.8</c:v>
                </c:pt>
              </c:numCache>
            </c:numRef>
          </c:val>
          <c:extLst>
            <c:ext xmlns:c16="http://schemas.microsoft.com/office/drawing/2014/chart" uri="{C3380CC4-5D6E-409C-BE32-E72D297353CC}">
              <c16:uniqueId val="{00000000-547D-4111-B67D-FDA08C92185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52.9</c:v>
                </c:pt>
                <c:pt idx="4">
                  <c:v>52.63</c:v>
                </c:pt>
              </c:numCache>
            </c:numRef>
          </c:val>
          <c:smooth val="0"/>
          <c:extLst>
            <c:ext xmlns:c16="http://schemas.microsoft.com/office/drawing/2014/chart" uri="{C3380CC4-5D6E-409C-BE32-E72D297353CC}">
              <c16:uniqueId val="{00000001-547D-4111-B67D-FDA08C92185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77.37</c:v>
                </c:pt>
                <c:pt idx="1">
                  <c:v>77.62</c:v>
                </c:pt>
                <c:pt idx="2">
                  <c:v>79.11</c:v>
                </c:pt>
                <c:pt idx="3">
                  <c:v>79.489999999999995</c:v>
                </c:pt>
                <c:pt idx="4">
                  <c:v>79.819999999999993</c:v>
                </c:pt>
              </c:numCache>
            </c:numRef>
          </c:val>
          <c:extLst>
            <c:ext xmlns:c16="http://schemas.microsoft.com/office/drawing/2014/chart" uri="{C3380CC4-5D6E-409C-BE32-E72D297353CC}">
              <c16:uniqueId val="{00000000-127E-4E4B-8978-D29B5239B51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90.3</c:v>
                </c:pt>
                <c:pt idx="4">
                  <c:v>90.32</c:v>
                </c:pt>
              </c:numCache>
            </c:numRef>
          </c:val>
          <c:smooth val="0"/>
          <c:extLst>
            <c:ext xmlns:c16="http://schemas.microsoft.com/office/drawing/2014/chart" uri="{C3380CC4-5D6E-409C-BE32-E72D297353CC}">
              <c16:uniqueId val="{00000001-127E-4E4B-8978-D29B5239B51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58.47</c:v>
                </c:pt>
                <c:pt idx="1">
                  <c:v>56.56</c:v>
                </c:pt>
                <c:pt idx="2">
                  <c:v>56.77</c:v>
                </c:pt>
                <c:pt idx="3">
                  <c:v>55.15</c:v>
                </c:pt>
                <c:pt idx="4">
                  <c:v>65.709999999999994</c:v>
                </c:pt>
              </c:numCache>
            </c:numRef>
          </c:val>
          <c:extLst>
            <c:ext xmlns:c16="http://schemas.microsoft.com/office/drawing/2014/chart" uri="{C3380CC4-5D6E-409C-BE32-E72D297353CC}">
              <c16:uniqueId val="{00000000-ED8B-473A-96AA-8E4BC0CE1BF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8B-473A-96AA-8E4BC0CE1BF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61-49C8-9750-20D750904A4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61-49C8-9750-20D750904A4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6B-4EAB-9D1D-AD6C925EFE7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6B-4EAB-9D1D-AD6C925EFE7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C9-4FBD-A8C4-1F94C466D43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C9-4FBD-A8C4-1F94C466D43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8C-4BFC-83DA-566C87BEB71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8C-4BFC-83DA-566C87BEB71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A6-41A4-AF9B-FC70498FA84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718.49</c:v>
                </c:pt>
                <c:pt idx="4">
                  <c:v>743.31</c:v>
                </c:pt>
              </c:numCache>
            </c:numRef>
          </c:val>
          <c:smooth val="0"/>
          <c:extLst>
            <c:ext xmlns:c16="http://schemas.microsoft.com/office/drawing/2014/chart" uri="{C3380CC4-5D6E-409C-BE32-E72D297353CC}">
              <c16:uniqueId val="{00000001-80A6-41A4-AF9B-FC70498FA84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29.12</c:v>
                </c:pt>
                <c:pt idx="1">
                  <c:v>28.94</c:v>
                </c:pt>
                <c:pt idx="2">
                  <c:v>27.18</c:v>
                </c:pt>
                <c:pt idx="3">
                  <c:v>24.65</c:v>
                </c:pt>
                <c:pt idx="4">
                  <c:v>21.47</c:v>
                </c:pt>
              </c:numCache>
            </c:numRef>
          </c:val>
          <c:extLst>
            <c:ext xmlns:c16="http://schemas.microsoft.com/office/drawing/2014/chart" uri="{C3380CC4-5D6E-409C-BE32-E72D297353CC}">
              <c16:uniqueId val="{00000000-E41E-4244-A631-307EF964B3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61.82</c:v>
                </c:pt>
                <c:pt idx="4">
                  <c:v>61.15</c:v>
                </c:pt>
              </c:numCache>
            </c:numRef>
          </c:val>
          <c:smooth val="0"/>
          <c:extLst>
            <c:ext xmlns:c16="http://schemas.microsoft.com/office/drawing/2014/chart" uri="{C3380CC4-5D6E-409C-BE32-E72D297353CC}">
              <c16:uniqueId val="{00000001-E41E-4244-A631-307EF964B3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320.22000000000003</c:v>
                </c:pt>
                <c:pt idx="1">
                  <c:v>314.74</c:v>
                </c:pt>
                <c:pt idx="2">
                  <c:v>340.42</c:v>
                </c:pt>
                <c:pt idx="3">
                  <c:v>394.32</c:v>
                </c:pt>
                <c:pt idx="4">
                  <c:v>437.91</c:v>
                </c:pt>
              </c:numCache>
            </c:numRef>
          </c:val>
          <c:extLst>
            <c:ext xmlns:c16="http://schemas.microsoft.com/office/drawing/2014/chart" uri="{C3380CC4-5D6E-409C-BE32-E72D297353CC}">
              <c16:uniqueId val="{00000000-6885-45D9-9291-9EE5225F9A7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246.9</c:v>
                </c:pt>
                <c:pt idx="4">
                  <c:v>250.43</c:v>
                </c:pt>
              </c:numCache>
            </c:numRef>
          </c:val>
          <c:smooth val="0"/>
          <c:extLst>
            <c:ext xmlns:c16="http://schemas.microsoft.com/office/drawing/2014/chart" uri="{C3380CC4-5D6E-409C-BE32-E72D297353CC}">
              <c16:uniqueId val="{00000001-6885-45D9-9291-9EE5225F9A7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I10" sqref="I10:O10"/>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静岡県　静岡市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677736</v>
      </c>
      <c r="AM8" s="41"/>
      <c r="AN8" s="41"/>
      <c r="AO8" s="41"/>
      <c r="AP8" s="41"/>
      <c r="AQ8" s="41"/>
      <c r="AR8" s="41"/>
      <c r="AS8" s="41"/>
      <c r="AT8" s="34">
        <f>データ!T6</f>
        <v>1366.82</v>
      </c>
      <c r="AU8" s="34"/>
      <c r="AV8" s="34"/>
      <c r="AW8" s="34"/>
      <c r="AX8" s="34"/>
      <c r="AY8" s="34"/>
      <c r="AZ8" s="34"/>
      <c r="BA8" s="34"/>
      <c r="BB8" s="34">
        <f>データ!U6</f>
        <v>495.85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0.57999999999999996</v>
      </c>
      <c r="Q10" s="34"/>
      <c r="R10" s="34"/>
      <c r="S10" s="34"/>
      <c r="T10" s="34"/>
      <c r="U10" s="34"/>
      <c r="V10" s="34"/>
      <c r="W10" s="34">
        <f>データ!Q6</f>
        <v>100</v>
      </c>
      <c r="X10" s="34"/>
      <c r="Y10" s="34"/>
      <c r="Z10" s="34"/>
      <c r="AA10" s="34"/>
      <c r="AB10" s="34"/>
      <c r="AC10" s="34"/>
      <c r="AD10" s="41">
        <f>データ!R6</f>
        <v>2750</v>
      </c>
      <c r="AE10" s="41"/>
      <c r="AF10" s="41"/>
      <c r="AG10" s="41"/>
      <c r="AH10" s="41"/>
      <c r="AI10" s="41"/>
      <c r="AJ10" s="41"/>
      <c r="AK10" s="2"/>
      <c r="AL10" s="41">
        <f>データ!V6</f>
        <v>3890</v>
      </c>
      <c r="AM10" s="41"/>
      <c r="AN10" s="41"/>
      <c r="AO10" s="41"/>
      <c r="AP10" s="41"/>
      <c r="AQ10" s="41"/>
      <c r="AR10" s="41"/>
      <c r="AS10" s="41"/>
      <c r="AT10" s="34">
        <f>データ!W6</f>
        <v>1.74</v>
      </c>
      <c r="AU10" s="34"/>
      <c r="AV10" s="34"/>
      <c r="AW10" s="34"/>
      <c r="AX10" s="34"/>
      <c r="AY10" s="34"/>
      <c r="AZ10" s="34"/>
      <c r="BA10" s="34"/>
      <c r="BB10" s="34">
        <f>データ!X6</f>
        <v>2235.63</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120</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119</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118</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45</v>
      </c>
      <c r="N86" s="12" t="s">
        <v>45</v>
      </c>
      <c r="O86" s="12" t="str">
        <f>データ!EO6</f>
        <v>【0.02】</v>
      </c>
    </row>
  </sheetData>
  <sheetProtection algorithmName="SHA-512" hashValue="RqWskjKhVNFo/CwMVJjbeUdGmfdZ46RtFR58Vzt6EVqDNoJQdCC2znt44xeoO3+tPnYkyTlRBBMT4k1gNybD2g==" saltValue="xeqSeC89VPTFGcBVKlmK6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221007</v>
      </c>
      <c r="D6" s="19">
        <f t="shared" si="3"/>
        <v>47</v>
      </c>
      <c r="E6" s="19">
        <f t="shared" si="3"/>
        <v>17</v>
      </c>
      <c r="F6" s="19">
        <f t="shared" si="3"/>
        <v>5</v>
      </c>
      <c r="G6" s="19">
        <f t="shared" si="3"/>
        <v>0</v>
      </c>
      <c r="H6" s="19" t="str">
        <f t="shared" si="3"/>
        <v>静岡県　静岡市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0.57999999999999996</v>
      </c>
      <c r="Q6" s="20">
        <f t="shared" si="3"/>
        <v>100</v>
      </c>
      <c r="R6" s="20">
        <f t="shared" si="3"/>
        <v>2750</v>
      </c>
      <c r="S6" s="20">
        <f t="shared" si="3"/>
        <v>677736</v>
      </c>
      <c r="T6" s="20">
        <f t="shared" si="3"/>
        <v>1366.82</v>
      </c>
      <c r="U6" s="20">
        <f t="shared" si="3"/>
        <v>495.85</v>
      </c>
      <c r="V6" s="20">
        <f t="shared" si="3"/>
        <v>3890</v>
      </c>
      <c r="W6" s="20">
        <f t="shared" si="3"/>
        <v>1.74</v>
      </c>
      <c r="X6" s="20">
        <f t="shared" si="3"/>
        <v>2235.63</v>
      </c>
      <c r="Y6" s="21">
        <f>IF(Y7="",NA(),Y7)</f>
        <v>58.47</v>
      </c>
      <c r="Z6" s="21">
        <f t="shared" ref="Z6:AH6" si="4">IF(Z7="",NA(),Z7)</f>
        <v>56.56</v>
      </c>
      <c r="AA6" s="21">
        <f t="shared" si="4"/>
        <v>56.77</v>
      </c>
      <c r="AB6" s="21">
        <f t="shared" si="4"/>
        <v>55.15</v>
      </c>
      <c r="AC6" s="21">
        <f t="shared" si="4"/>
        <v>65.709999999999994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718.49</v>
      </c>
      <c r="BO6" s="21">
        <f t="shared" si="7"/>
        <v>743.31</v>
      </c>
      <c r="BP6" s="20" t="str">
        <f>IF(BP7="","",IF(BP7="-","【-】","【"&amp;SUBSTITUTE(TEXT(BP7,"#,##0.00"),"-","△")&amp;"】"))</f>
        <v>【785.10】</v>
      </c>
      <c r="BQ6" s="21">
        <f>IF(BQ7="",NA(),BQ7)</f>
        <v>29.12</v>
      </c>
      <c r="BR6" s="21">
        <f t="shared" ref="BR6:BZ6" si="8">IF(BR7="",NA(),BR7)</f>
        <v>28.94</v>
      </c>
      <c r="BS6" s="21">
        <f t="shared" si="8"/>
        <v>27.18</v>
      </c>
      <c r="BT6" s="21">
        <f t="shared" si="8"/>
        <v>24.65</v>
      </c>
      <c r="BU6" s="21">
        <f t="shared" si="8"/>
        <v>21.47</v>
      </c>
      <c r="BV6" s="21">
        <f t="shared" si="8"/>
        <v>57.31</v>
      </c>
      <c r="BW6" s="21">
        <f t="shared" si="8"/>
        <v>57.08</v>
      </c>
      <c r="BX6" s="21">
        <f t="shared" si="8"/>
        <v>56.26</v>
      </c>
      <c r="BY6" s="21">
        <f t="shared" si="8"/>
        <v>61.82</v>
      </c>
      <c r="BZ6" s="21">
        <f t="shared" si="8"/>
        <v>61.15</v>
      </c>
      <c r="CA6" s="20" t="str">
        <f>IF(CA7="","",IF(CA7="-","【-】","【"&amp;SUBSTITUTE(TEXT(CA7,"#,##0.00"),"-","△")&amp;"】"))</f>
        <v>【56.93】</v>
      </c>
      <c r="CB6" s="21">
        <f>IF(CB7="",NA(),CB7)</f>
        <v>320.22000000000003</v>
      </c>
      <c r="CC6" s="21">
        <f t="shared" ref="CC6:CK6" si="9">IF(CC7="",NA(),CC7)</f>
        <v>314.74</v>
      </c>
      <c r="CD6" s="21">
        <f t="shared" si="9"/>
        <v>340.42</v>
      </c>
      <c r="CE6" s="21">
        <f t="shared" si="9"/>
        <v>394.32</v>
      </c>
      <c r="CF6" s="21">
        <f t="shared" si="9"/>
        <v>437.91</v>
      </c>
      <c r="CG6" s="21">
        <f t="shared" si="9"/>
        <v>273.52</v>
      </c>
      <c r="CH6" s="21">
        <f t="shared" si="9"/>
        <v>274.99</v>
      </c>
      <c r="CI6" s="21">
        <f t="shared" si="9"/>
        <v>282.08999999999997</v>
      </c>
      <c r="CJ6" s="21">
        <f t="shared" si="9"/>
        <v>246.9</v>
      </c>
      <c r="CK6" s="21">
        <f t="shared" si="9"/>
        <v>250.43</v>
      </c>
      <c r="CL6" s="20" t="str">
        <f>IF(CL7="","",IF(CL7="-","【-】","【"&amp;SUBSTITUTE(TEXT(CL7,"#,##0.00"),"-","△")&amp;"】"))</f>
        <v>【271.15】</v>
      </c>
      <c r="CM6" s="21">
        <f>IF(CM7="",NA(),CM7)</f>
        <v>68.63</v>
      </c>
      <c r="CN6" s="21">
        <f t="shared" ref="CN6:CV6" si="10">IF(CN7="",NA(),CN7)</f>
        <v>70.78</v>
      </c>
      <c r="CO6" s="21">
        <f t="shared" si="10"/>
        <v>69.319999999999993</v>
      </c>
      <c r="CP6" s="21">
        <f t="shared" si="10"/>
        <v>65.56</v>
      </c>
      <c r="CQ6" s="21">
        <f t="shared" si="10"/>
        <v>61.8</v>
      </c>
      <c r="CR6" s="21">
        <f t="shared" si="10"/>
        <v>50.14</v>
      </c>
      <c r="CS6" s="21">
        <f t="shared" si="10"/>
        <v>54.83</v>
      </c>
      <c r="CT6" s="21">
        <f t="shared" si="10"/>
        <v>66.53</v>
      </c>
      <c r="CU6" s="21">
        <f t="shared" si="10"/>
        <v>52.9</v>
      </c>
      <c r="CV6" s="21">
        <f t="shared" si="10"/>
        <v>52.63</v>
      </c>
      <c r="CW6" s="20" t="str">
        <f>IF(CW7="","",IF(CW7="-","【-】","【"&amp;SUBSTITUTE(TEXT(CW7,"#,##0.00"),"-","△")&amp;"】"))</f>
        <v>【49.87】</v>
      </c>
      <c r="CX6" s="21">
        <f>IF(CX7="",NA(),CX7)</f>
        <v>77.37</v>
      </c>
      <c r="CY6" s="21">
        <f t="shared" ref="CY6:DG6" si="11">IF(CY7="",NA(),CY7)</f>
        <v>77.62</v>
      </c>
      <c r="CZ6" s="21">
        <f t="shared" si="11"/>
        <v>79.11</v>
      </c>
      <c r="DA6" s="21">
        <f t="shared" si="11"/>
        <v>79.489999999999995</v>
      </c>
      <c r="DB6" s="21">
        <f t="shared" si="11"/>
        <v>79.819999999999993</v>
      </c>
      <c r="DC6" s="21">
        <f t="shared" si="11"/>
        <v>84.98</v>
      </c>
      <c r="DD6" s="21">
        <f t="shared" si="11"/>
        <v>84.7</v>
      </c>
      <c r="DE6" s="21">
        <f t="shared" si="11"/>
        <v>84.67</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0.01</v>
      </c>
      <c r="EN6" s="21">
        <f t="shared" si="14"/>
        <v>0.02</v>
      </c>
      <c r="EO6" s="20" t="str">
        <f>IF(EO7="","",IF(EO7="-","【-】","【"&amp;SUBSTITUTE(TEXT(EO7,"#,##0.00"),"-","△")&amp;"】"))</f>
        <v>【0.02】</v>
      </c>
    </row>
    <row r="7" spans="1:145" s="22" customFormat="1" x14ac:dyDescent="0.15">
      <c r="A7" s="14"/>
      <c r="B7" s="23">
        <v>2023</v>
      </c>
      <c r="C7" s="23">
        <v>221007</v>
      </c>
      <c r="D7" s="23">
        <v>47</v>
      </c>
      <c r="E7" s="23">
        <v>17</v>
      </c>
      <c r="F7" s="23">
        <v>5</v>
      </c>
      <c r="G7" s="23">
        <v>0</v>
      </c>
      <c r="H7" s="23" t="s">
        <v>99</v>
      </c>
      <c r="I7" s="23" t="s">
        <v>100</v>
      </c>
      <c r="J7" s="23" t="s">
        <v>101</v>
      </c>
      <c r="K7" s="23" t="s">
        <v>102</v>
      </c>
      <c r="L7" s="23" t="s">
        <v>103</v>
      </c>
      <c r="M7" s="23" t="s">
        <v>104</v>
      </c>
      <c r="N7" s="24" t="s">
        <v>105</v>
      </c>
      <c r="O7" s="24" t="s">
        <v>106</v>
      </c>
      <c r="P7" s="24">
        <v>0.57999999999999996</v>
      </c>
      <c r="Q7" s="24">
        <v>100</v>
      </c>
      <c r="R7" s="24">
        <v>2750</v>
      </c>
      <c r="S7" s="24">
        <v>677736</v>
      </c>
      <c r="T7" s="24">
        <v>1366.82</v>
      </c>
      <c r="U7" s="24">
        <v>495.85</v>
      </c>
      <c r="V7" s="24">
        <v>3890</v>
      </c>
      <c r="W7" s="24">
        <v>1.74</v>
      </c>
      <c r="X7" s="24">
        <v>2235.63</v>
      </c>
      <c r="Y7" s="24">
        <v>58.47</v>
      </c>
      <c r="Z7" s="24">
        <v>56.56</v>
      </c>
      <c r="AA7" s="24">
        <v>56.77</v>
      </c>
      <c r="AB7" s="24">
        <v>55.15</v>
      </c>
      <c r="AC7" s="24">
        <v>65.709999999999994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718.49</v>
      </c>
      <c r="BO7" s="24">
        <v>743.31</v>
      </c>
      <c r="BP7" s="24">
        <v>785.1</v>
      </c>
      <c r="BQ7" s="24">
        <v>29.12</v>
      </c>
      <c r="BR7" s="24">
        <v>28.94</v>
      </c>
      <c r="BS7" s="24">
        <v>27.18</v>
      </c>
      <c r="BT7" s="24">
        <v>24.65</v>
      </c>
      <c r="BU7" s="24">
        <v>21.47</v>
      </c>
      <c r="BV7" s="24">
        <v>57.31</v>
      </c>
      <c r="BW7" s="24">
        <v>57.08</v>
      </c>
      <c r="BX7" s="24">
        <v>56.26</v>
      </c>
      <c r="BY7" s="24">
        <v>61.82</v>
      </c>
      <c r="BZ7" s="24">
        <v>61.15</v>
      </c>
      <c r="CA7" s="24">
        <v>56.93</v>
      </c>
      <c r="CB7" s="24">
        <v>320.22000000000003</v>
      </c>
      <c r="CC7" s="24">
        <v>314.74</v>
      </c>
      <c r="CD7" s="24">
        <v>340.42</v>
      </c>
      <c r="CE7" s="24">
        <v>394.32</v>
      </c>
      <c r="CF7" s="24">
        <v>437.91</v>
      </c>
      <c r="CG7" s="24">
        <v>273.52</v>
      </c>
      <c r="CH7" s="24">
        <v>274.99</v>
      </c>
      <c r="CI7" s="24">
        <v>282.08999999999997</v>
      </c>
      <c r="CJ7" s="24">
        <v>246.9</v>
      </c>
      <c r="CK7" s="24">
        <v>250.43</v>
      </c>
      <c r="CL7" s="24">
        <v>271.14999999999998</v>
      </c>
      <c r="CM7" s="24">
        <v>68.63</v>
      </c>
      <c r="CN7" s="24">
        <v>70.78</v>
      </c>
      <c r="CO7" s="24">
        <v>69.319999999999993</v>
      </c>
      <c r="CP7" s="24">
        <v>65.56</v>
      </c>
      <c r="CQ7" s="24">
        <v>61.8</v>
      </c>
      <c r="CR7" s="24">
        <v>50.14</v>
      </c>
      <c r="CS7" s="24">
        <v>54.83</v>
      </c>
      <c r="CT7" s="24">
        <v>66.53</v>
      </c>
      <c r="CU7" s="24">
        <v>52.9</v>
      </c>
      <c r="CV7" s="24">
        <v>52.63</v>
      </c>
      <c r="CW7" s="24">
        <v>49.87</v>
      </c>
      <c r="CX7" s="24">
        <v>77.37</v>
      </c>
      <c r="CY7" s="24">
        <v>77.62</v>
      </c>
      <c r="CZ7" s="24">
        <v>79.11</v>
      </c>
      <c r="DA7" s="24">
        <v>79.489999999999995</v>
      </c>
      <c r="DB7" s="24">
        <v>79.819999999999993</v>
      </c>
      <c r="DC7" s="24">
        <v>84.98</v>
      </c>
      <c r="DD7" s="24">
        <v>84.7</v>
      </c>
      <c r="DE7" s="24">
        <v>84.67</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116</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E10AF3CD-C19E-46CE-9F59-ECD21620269F}"/>
</file>

<file path=customXml/itemProps2.xml><?xml version="1.0" encoding="utf-8"?>
<ds:datastoreItem xmlns:ds="http://schemas.openxmlformats.org/officeDocument/2006/customXml" ds:itemID="{07E91A44-00A8-4447-9E71-DE76FE3F3549}"/>
</file>

<file path=customXml/itemProps3.xml><?xml version="1.0" encoding="utf-8"?>
<ds:datastoreItem xmlns:ds="http://schemas.openxmlformats.org/officeDocument/2006/customXml" ds:itemID="{53DFBA38-D5D2-4872-9839-B8045A5C99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2025-02-15T04:17:27Z</dcterms:created>
  <dcterms:modified xsi:type="dcterms:W3CDTF">2025-02-15T04:17:39Z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