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1A929A28-136D-4450-9C9C-5E6C1559737D}" xr6:coauthVersionLast="47" xr6:coauthVersionMax="47" xr10:uidLastSave="{2F328A5F-B5F1-4E1C-A5E7-2C3649EF72C8}"/>
  <workbookProtection workbookAlgorithmName="SHA-512" workbookHashValue="4sTZNqEX2R9++uNbrL1BnRQ4/Pq93KsoRorwxA0SDzpbpSSdbYkv8DP9EJ8uFV4no4NcYyVMYvPy9TDtYO2DVg==" workbookSaltValue="eNIdqwu+l9y9MXJyWCXsA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KV80" i="4" s="1"/>
  <c r="FE7" i="5"/>
  <c r="FD7" i="5"/>
  <c r="FC7" i="5"/>
  <c r="FB7" i="5"/>
  <c r="FA7" i="5"/>
  <c r="EZ7" i="5"/>
  <c r="EX7" i="5"/>
  <c r="EW7" i="5"/>
  <c r="IM80" i="4" s="1"/>
  <c r="EV7" i="5"/>
  <c r="EU7" i="5"/>
  <c r="ET7" i="5"/>
  <c r="ES7" i="5"/>
  <c r="ER7" i="5"/>
  <c r="EQ7" i="5"/>
  <c r="EP7" i="5"/>
  <c r="EO7" i="5"/>
  <c r="EM7" i="5"/>
  <c r="EL7" i="5"/>
  <c r="EZ80" i="4" s="1"/>
  <c r="EK7" i="5"/>
  <c r="EJ7" i="5"/>
  <c r="DV80" i="4" s="1"/>
  <c r="EI7" i="5"/>
  <c r="EH7" i="5"/>
  <c r="EG7" i="5"/>
  <c r="EZ79" i="4" s="1"/>
  <c r="EF7" i="5"/>
  <c r="EE7" i="5"/>
  <c r="ED7" i="5"/>
  <c r="EB7" i="5"/>
  <c r="BX80" i="4" s="1"/>
  <c r="EA7" i="5"/>
  <c r="DZ7" i="5"/>
  <c r="DY7" i="5"/>
  <c r="DX7" i="5"/>
  <c r="P80" i="4" s="1"/>
  <c r="DW7" i="5"/>
  <c r="BX79" i="4" s="1"/>
  <c r="DV7" i="5"/>
  <c r="DU7" i="5"/>
  <c r="AT79" i="4" s="1"/>
  <c r="DT7" i="5"/>
  <c r="DS7" i="5"/>
  <c r="P79" i="4" s="1"/>
  <c r="DQ7" i="5"/>
  <c r="DP7" i="5"/>
  <c r="DO7" i="5"/>
  <c r="DN7" i="5"/>
  <c r="KU56" i="4" s="1"/>
  <c r="DM7" i="5"/>
  <c r="DL7" i="5"/>
  <c r="DK7" i="5"/>
  <c r="DJ7" i="5"/>
  <c r="LJ55" i="4" s="1"/>
  <c r="DI7" i="5"/>
  <c r="DH7" i="5"/>
  <c r="DF7" i="5"/>
  <c r="DE7" i="5"/>
  <c r="DD7" i="5"/>
  <c r="DC7" i="5"/>
  <c r="DB7" i="5"/>
  <c r="DA7" i="5"/>
  <c r="CZ7" i="5"/>
  <c r="CY7" i="5"/>
  <c r="HV55" i="4" s="1"/>
  <c r="CX7" i="5"/>
  <c r="HG55" i="4" s="1"/>
  <c r="CW7" i="5"/>
  <c r="GR55" i="4" s="1"/>
  <c r="CU7" i="5"/>
  <c r="CT7" i="5"/>
  <c r="CS7" i="5"/>
  <c r="CR7" i="5"/>
  <c r="CQ7" i="5"/>
  <c r="CP7" i="5"/>
  <c r="CO7" i="5"/>
  <c r="EW55" i="4" s="1"/>
  <c r="CN7" i="5"/>
  <c r="CM7" i="5"/>
  <c r="CL7" i="5"/>
  <c r="CJ7" i="5"/>
  <c r="BX56" i="4" s="1"/>
  <c r="CI7" i="5"/>
  <c r="BI56" i="4" s="1"/>
  <c r="CH7" i="5"/>
  <c r="CG7" i="5"/>
  <c r="CF7" i="5"/>
  <c r="P56" i="4" s="1"/>
  <c r="CE7" i="5"/>
  <c r="BX55" i="4" s="1"/>
  <c r="CD7" i="5"/>
  <c r="CC7" i="5"/>
  <c r="CB7" i="5"/>
  <c r="CA7" i="5"/>
  <c r="P55" i="4" s="1"/>
  <c r="BY7" i="5"/>
  <c r="BX7" i="5"/>
  <c r="BW7" i="5"/>
  <c r="LJ34" i="4" s="1"/>
  <c r="BV7" i="5"/>
  <c r="KU34" i="4" s="1"/>
  <c r="BU7" i="5"/>
  <c r="BT7" i="5"/>
  <c r="MN33" i="4" s="1"/>
  <c r="BS7" i="5"/>
  <c r="LY33" i="4" s="1"/>
  <c r="BR7" i="5"/>
  <c r="BQ7" i="5"/>
  <c r="BP7" i="5"/>
  <c r="BN7" i="5"/>
  <c r="BM7" i="5"/>
  <c r="BL7" i="5"/>
  <c r="BK7" i="5"/>
  <c r="BJ7" i="5"/>
  <c r="BI7" i="5"/>
  <c r="BH7" i="5"/>
  <c r="BG7" i="5"/>
  <c r="BF7" i="5"/>
  <c r="HG33" i="4" s="1"/>
  <c r="BE7" i="5"/>
  <c r="BC7" i="5"/>
  <c r="BB7" i="5"/>
  <c r="BA7" i="5"/>
  <c r="AZ7" i="5"/>
  <c r="AY7" i="5"/>
  <c r="AX7" i="5"/>
  <c r="FL33" i="4" s="1"/>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FZ12" i="4" s="1"/>
  <c r="X6" i="5"/>
  <c r="EG12" i="4" s="1"/>
  <c r="W6" i="5"/>
  <c r="V6" i="5"/>
  <c r="U6" i="5"/>
  <c r="B12" i="4" s="1"/>
  <c r="T6" i="5"/>
  <c r="FZ10" i="4" s="1"/>
  <c r="S6" i="5"/>
  <c r="R6" i="5"/>
  <c r="Q6" i="5"/>
  <c r="AU10" i="4" s="1"/>
  <c r="P6" i="5"/>
  <c r="B10" i="4" s="1"/>
  <c r="O6" i="5"/>
  <c r="N6" i="5"/>
  <c r="EG8" i="4" s="1"/>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C90" i="4"/>
  <c r="MO80" i="4"/>
  <c r="LK80" i="4"/>
  <c r="KG80" i="4"/>
  <c r="JB80" i="4"/>
  <c r="HX80" i="4"/>
  <c r="HI80" i="4"/>
  <c r="GT80" i="4"/>
  <c r="FO80" i="4"/>
  <c r="EK80" i="4"/>
  <c r="DG80" i="4"/>
  <c r="BI80" i="4"/>
  <c r="AT80" i="4"/>
  <c r="AE80" i="4"/>
  <c r="MO79" i="4"/>
  <c r="LZ79" i="4"/>
  <c r="LK79" i="4"/>
  <c r="KV79" i="4"/>
  <c r="KG79" i="4"/>
  <c r="JB79" i="4"/>
  <c r="IM79" i="4"/>
  <c r="HX79" i="4"/>
  <c r="HI79" i="4"/>
  <c r="GT79" i="4"/>
  <c r="FO79" i="4"/>
  <c r="EK79" i="4"/>
  <c r="DV79" i="4"/>
  <c r="DG79" i="4"/>
  <c r="BI79" i="4"/>
  <c r="AE79" i="4"/>
  <c r="MN56" i="4"/>
  <c r="LY56" i="4"/>
  <c r="LJ56" i="4"/>
  <c r="KF56" i="4"/>
  <c r="IZ56" i="4"/>
  <c r="IK56" i="4"/>
  <c r="HV56" i="4"/>
  <c r="HG56" i="4"/>
  <c r="GR56" i="4"/>
  <c r="FL56" i="4"/>
  <c r="EW56" i="4"/>
  <c r="EH56" i="4"/>
  <c r="DS56" i="4"/>
  <c r="DD56" i="4"/>
  <c r="AT56" i="4"/>
  <c r="AE56" i="4"/>
  <c r="MN55" i="4"/>
  <c r="LY55" i="4"/>
  <c r="KU55" i="4"/>
  <c r="KF55" i="4"/>
  <c r="IZ55" i="4"/>
  <c r="IK55" i="4"/>
  <c r="FL55" i="4"/>
  <c r="EH55" i="4"/>
  <c r="DS55" i="4"/>
  <c r="DD55" i="4"/>
  <c r="BI55" i="4"/>
  <c r="AT55" i="4"/>
  <c r="AE55" i="4"/>
  <c r="MN34" i="4"/>
  <c r="LY34" i="4"/>
  <c r="KF34" i="4"/>
  <c r="IZ34" i="4"/>
  <c r="IK34" i="4"/>
  <c r="HV34" i="4"/>
  <c r="HG34" i="4"/>
  <c r="GR34" i="4"/>
  <c r="FL34" i="4"/>
  <c r="EW34" i="4"/>
  <c r="EH34" i="4"/>
  <c r="DS34" i="4"/>
  <c r="DD34" i="4"/>
  <c r="BI34" i="4"/>
  <c r="AT34" i="4"/>
  <c r="AE34" i="4"/>
  <c r="LJ33" i="4"/>
  <c r="KU33" i="4"/>
  <c r="KF33" i="4"/>
  <c r="IZ33" i="4"/>
  <c r="IK33" i="4"/>
  <c r="HV33" i="4"/>
  <c r="GR33" i="4"/>
  <c r="DS33" i="4"/>
  <c r="DD33" i="4"/>
  <c r="BI33" i="4"/>
  <c r="AT33" i="4"/>
  <c r="AE33" i="4"/>
  <c r="FL32" i="4"/>
  <c r="LP12" i="4"/>
  <c r="JW12" i="4"/>
  <c r="ID12" i="4"/>
  <c r="CN12" i="4"/>
  <c r="AU12" i="4"/>
  <c r="EG10" i="4"/>
  <c r="CN10" i="4"/>
  <c r="JW8" i="4"/>
  <c r="ID8" i="4"/>
  <c r="CN8" i="4"/>
  <c r="B8" i="4"/>
  <c r="B6" i="4"/>
  <c r="BX78" i="4" l="1"/>
  <c r="BX54" i="4"/>
  <c r="BX32" i="4"/>
  <c r="MO78" i="4"/>
  <c r="MN54" i="4"/>
  <c r="MN32" i="4"/>
  <c r="JB78" i="4"/>
  <c r="IZ54" i="4"/>
  <c r="IZ32" i="4"/>
  <c r="FO78" i="4"/>
  <c r="FL54" i="4"/>
  <c r="C11" i="5"/>
  <c r="D11" i="5"/>
  <c r="E11" i="5"/>
  <c r="B11" i="5"/>
  <c r="KV78" i="4" l="1"/>
  <c r="KU54" i="4"/>
  <c r="KU32" i="4"/>
  <c r="HI78" i="4"/>
  <c r="HG54" i="4"/>
  <c r="HG32" i="4"/>
  <c r="DV78" i="4"/>
  <c r="DS54" i="4"/>
  <c r="DS32" i="4"/>
  <c r="AE78" i="4"/>
  <c r="AE54" i="4"/>
  <c r="AE32" i="4"/>
  <c r="GR54" i="4"/>
  <c r="P78" i="4"/>
  <c r="P54" i="4"/>
  <c r="P32" i="4"/>
  <c r="KG78" i="4"/>
  <c r="KF54" i="4"/>
  <c r="KF32" i="4"/>
  <c r="GT78"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<sst xmlns="http://schemas.openxmlformats.org/spreadsheetml/2006/main" count="344" uniqueCount="184">
  <si>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</si>
  <si>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</si>
  <si>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</si>
  <si>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</si>
  <si>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</si>
  <si>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</si>
  <si>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</si>
  <si>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</si>
  <si>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</si>
  <si>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</si>
  <si>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</si>
  <si>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</si>
  <si>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</si>
  <si>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</si>
  <si>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</si>
  <si>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</si>
  <si>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</si>
  <si>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</si>
  <si>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</si>
  <si>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</si>
  <si>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</si>
  <si>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</si>
  <si>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</si>
  <si>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</si>
  <si>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</si>
  <si>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</si>
  <si>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</si>
  <si>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</si>
  <si>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</si>
  <si>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</si>
  <si>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</si>
  <si>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</si>
  <si>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</si>
  <si>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</si>
  <si>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</si>
  <si>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</si>
  <si>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</si>
  <si>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</si>
  <si>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</si>
  <si>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</si>
  <si>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</si>
  <si>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</si>
  <si>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</si>
  <si>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</si>
  <si>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</si>
  <si>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</si>
  <si>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</si>
  <si>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</si>
  <si>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</si>
  <si>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</si>
  <si>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</si>
  <si>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</si>
  <si>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</si>
  <si>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</si>
  <si>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</si>
  <si>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</si>
  <si>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</si>
  <si>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</si>
  <si>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</si>
  <si>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</si>
  <si>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</si>
  <si>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</si>
  <si>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</si>
  <si>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</si>
  <si>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</si>
  <si>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</si>
  <si>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</si>
  <si>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</si>
  <si>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</si>
  <si>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</si>
  <si>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</si>
  <si>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</si>
  <si>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</si>
  <si>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</si>
  <si>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</si>
  <si>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</si>
  <si>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</si>
  <si>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</si>
  <si>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</si>
  <si>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</si>
  <si>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</si>
  <si>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</si>
  <si>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</si>
  <si>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</si>
  <si>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</si>
  <si>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</si>
  <si>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</si>
  <si>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</si>
  <si>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</si>
  <si>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</si>
  <si>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</si>
  <si>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</si>
  <si>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</si>
  <si>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</si>
  <si>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</si>
  <si>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</si>
  <si>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</si>
  <si>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</si>
  <si>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</si>
  <si>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</si>
  <si>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</si>
  <si>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</si>
  <si>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</si>
  <si>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</si>
  <si>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</si>
  <si>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</si>
  <si>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</si>
  <si>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</si>
  <si>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</si>
  <si>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</si>
  <si>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</si>
  <si>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</si>
  <si>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</si>
  <si>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</si>
  <si>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</si>
  <si>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</si>
  <si>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</si>
  <si>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</si>
  <si>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</si>
  <si>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</si>
  <si>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</si>
  <si>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</si>
  <si>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</si>
  <si>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</si>
  <si>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</si>
  <si>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</si>
  <si>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</si>
  <si>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</si>
  <si>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</si>
  <si>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</si>
  <si>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</si>
  <si>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</si>
  <si>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</si>
  <si>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</si>
  <si>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</si>
  <si>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</si>
  <si>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</si>
  <si>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</si>
  <si>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</si>
  <si>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</si>
  <si>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</si>
  <si>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</si>
  <si>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</si>
  <si>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</si>
  <si>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</si>
  <si>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</si>
  <si>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</si>
  <si>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</si>
  <si>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</si>
  <si>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</si>
  <si>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</si>
  <si>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</si>
  <si>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</si>
  <si>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</si>
  <si>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</si>
  <si>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</si>
  <si>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</si>
  <si>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</si>
  <si>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</si>
  <si>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</si>
  <si>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</si>
  <si>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</si>
  <si>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静岡市</t>
  </si>
  <si>
    <t>静岡市立清水病院</t>
  </si>
  <si>
    <t>当然財務</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</si>
  <si>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</si>
  <si>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</si>
  <si>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</si>
  <si>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</si>
  <si>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</si>
  <si>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</si>
  <si>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</si>
  <si>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</si>
  <si>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</si>
  <si>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</si>
  <si>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</si>
  <si>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</si>
  <si>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</si>
  <si>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</si>
  <si>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</si>
  <si>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清水区の基幹病院として、高度急性期医療から一般急性期を中心に、回復期リハビリテーション病棟を持つ病院として回復期医療を提供する役割を担う。
　また、清水区の公的病院で唯一小児及び周産期医療を提供している。</t>
  </si>
  <si>
    <t>　①②器械備品については、器械備品減価償却率は増加し、有形固定資産全体では類似病院平均値と比べ高く、老朽化が進んでいる。
　③１床当たり有形固定資産はR4から増加したものの、依然として類似病院平均値を下回っている。</t>
    <rPh sb="79" eb="81">
      <t>ゾウカ</t>
    </rPh>
    <phoneticPr fontId="5"/>
  </si>
  <si>
    <t>　経常収支比率が100％を超えている一方で、医業収支比率が100％を下回るのは、一般会計からの繰出しによるものである。また、医業収支比率はR4に比べ増加したものの、依然として厳しい経営状況が続いている。
　入院・外来患者数１人１日当たり収益をさらに上げ、病床数に見合う職員配置等による経費に相応する収益となるように努力していく必要がある。
　今後、安定的な経営基盤を維持していくためには、医業収益の増加を目指すとともに、職員給与費や有形固定資産の適正管理等、経費の削減を図り、事業性を十分に考慮した計画的かつ効率的な運営を行っていく必要がある。</t>
    <rPh sb="124" eb="125">
      <t>ア</t>
    </rPh>
    <phoneticPr fontId="5"/>
  </si>
  <si>
    <t>　①経常収支比率はR4から低下したが類似病院平均値を上回った。低下した理由は、委託業務の仕様見直しなど、経常経費の圧縮を行ったことによるものである。
　②③医業収支比率及び修正医業収支比率はR4から改善したが、依然として類似病院平均値を下回っている。類似病院平均値を下回っている理由は、心臓治療などの高度医療や周産期などの特殊医療に係る、不採算部門の一般会計負担分が医業外収益として繰り入れられる公立病院独自の理由によるものである。
　④病床利用率はR4から低下し類似病院平均値を下回った。下回った理由は、看護師の退職など医療職の不足により、休床数が増加したためである。
　➄⑥入院・外来収益ともにR4からさらに上昇しているが、依然として類似病院平均値と比べ単価が低い。上昇の理由は、ベッドコントロールによる入退院管理を徹底したことや、通院による化学療法件数の増加によるものである。
　⑦依然として類似病院平均値を上回っている。
　⑧依然として類似病院平均値を下回っている。
　⑨累積欠損金比率はR4からさらに改善し、類似病院平均値を下回っている。下回っている理由は、一般会計から補助金を繰り入れたためである。</t>
    <rPh sb="13" eb="15">
      <t>テイカ</t>
    </rPh>
    <rPh sb="24" eb="25">
      <t>アタイ</t>
    </rPh>
    <rPh sb="26" eb="28">
      <t>ウワマワ</t>
    </rPh>
    <rPh sb="31" eb="33">
      <t>テイカ</t>
    </rPh>
    <rPh sb="35" eb="37">
      <t>リユウ</t>
    </rPh>
    <rPh sb="44" eb="46">
      <t>シヨウ</t>
    </rPh>
    <rPh sb="46" eb="48">
      <t>ミナオ</t>
    </rPh>
    <rPh sb="52" eb="56">
      <t>ケイジョウケイヒ</t>
    </rPh>
    <rPh sb="57" eb="59">
      <t>アッシュク</t>
    </rPh>
    <rPh sb="60" eb="61">
      <t>オコナ</t>
    </rPh>
    <rPh sb="84" eb="85">
      <t>オヨ</t>
    </rPh>
    <rPh sb="86" eb="88">
      <t>シュウセイ</t>
    </rPh>
    <rPh sb="88" eb="94">
      <t>イギョウシュウシヒリツ</t>
    </rPh>
    <rPh sb="99" eb="101">
      <t>カイゼン</t>
    </rPh>
    <rPh sb="125" eb="132">
      <t>ルイジビョウインヘイキンチ</t>
    </rPh>
    <rPh sb="133" eb="135">
      <t>シタマワ</t>
    </rPh>
    <rPh sb="139" eb="141">
      <t>リユウ</t>
    </rPh>
    <rPh sb="143" eb="147">
      <t>シンゾウチリョウ</t>
    </rPh>
    <rPh sb="150" eb="154">
      <t>コウドイリョウ</t>
    </rPh>
    <rPh sb="155" eb="158">
      <t>シュウサンキ</t>
    </rPh>
    <rPh sb="161" eb="165">
      <t>トクシュイリョウ</t>
    </rPh>
    <rPh sb="166" eb="167">
      <t>カカ</t>
    </rPh>
    <rPh sb="169" eb="172">
      <t>フサイサン</t>
    </rPh>
    <rPh sb="172" eb="174">
      <t>ブモン</t>
    </rPh>
    <rPh sb="183" eb="188">
      <t>イギョウガイシュウエキ</t>
    </rPh>
    <rPh sb="191" eb="192">
      <t>ク</t>
    </rPh>
    <rPh sb="193" eb="194">
      <t>イ</t>
    </rPh>
    <rPh sb="198" eb="202">
      <t>コウリツビョウイン</t>
    </rPh>
    <rPh sb="202" eb="204">
      <t>ドクジ</t>
    </rPh>
    <rPh sb="205" eb="207">
      <t>リユウ</t>
    </rPh>
    <rPh sb="229" eb="231">
      <t>テイカ</t>
    </rPh>
    <rPh sb="240" eb="242">
      <t>シタマワ</t>
    </rPh>
    <rPh sb="245" eb="247">
      <t>シタマワ</t>
    </rPh>
    <rPh sb="249" eb="251">
      <t>リユウ</t>
    </rPh>
    <rPh sb="253" eb="256">
      <t>カンゴシ</t>
    </rPh>
    <rPh sb="257" eb="259">
      <t>タイショク</t>
    </rPh>
    <rPh sb="261" eb="264">
      <t>イリョウショク</t>
    </rPh>
    <rPh sb="265" eb="267">
      <t>フソク</t>
    </rPh>
    <rPh sb="271" eb="273">
      <t>キュウショウ</t>
    </rPh>
    <rPh sb="273" eb="274">
      <t>スウ</t>
    </rPh>
    <rPh sb="275" eb="277">
      <t>ゾウカ</t>
    </rPh>
    <rPh sb="306" eb="308">
      <t>ジョウショウ</t>
    </rPh>
    <rPh sb="314" eb="316">
      <t>イゼン</t>
    </rPh>
    <rPh sb="325" eb="326">
      <t>アタイ</t>
    </rPh>
    <rPh sb="335" eb="337">
      <t>ジョウショウ</t>
    </rPh>
    <rPh sb="338" eb="340">
      <t>リユウ</t>
    </rPh>
    <rPh sb="354" eb="359">
      <t>ニュウタイインカンリ</t>
    </rPh>
    <rPh sb="360" eb="362">
      <t>テッテイ</t>
    </rPh>
    <rPh sb="368" eb="370">
      <t>ツウイン</t>
    </rPh>
    <rPh sb="373" eb="377">
      <t>カガクリョウホウ</t>
    </rPh>
    <rPh sb="377" eb="379">
      <t>ケンスウ</t>
    </rPh>
    <rPh sb="380" eb="382">
      <t>ゾウカ</t>
    </rPh>
    <rPh sb="405" eb="406">
      <t>アタイ</t>
    </rPh>
    <rPh sb="428" eb="429">
      <t>アタイ</t>
    </rPh>
    <rPh sb="430" eb="431">
      <t>シタ</t>
    </rPh>
    <rPh sb="440" eb="447">
      <t>ルイセキケッソンキンヒリツ</t>
    </rPh>
    <rPh sb="455" eb="457">
      <t>カイゼン</t>
    </rPh>
    <rPh sb="467" eb="469">
      <t>シタマワ</t>
    </rPh>
    <rPh sb="474" eb="476">
      <t>シタマワ</t>
    </rPh>
    <rPh sb="480" eb="482">
      <t>リユウ</t>
    </rPh>
    <rPh sb="484" eb="488">
      <t>イッパンカイケイ</t>
    </rPh>
    <rPh sb="490" eb="493">
      <t>ホジョキン</t>
    </rPh>
    <rPh sb="494" eb="495">
      <t>ク</t>
    </rPh>
    <rPh sb="496" eb="497">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</si>
</sst>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76.5</c:v>
                </c:pt>
                <c:pt idx="1">
                  <c:v>61.4</c:v>
                </c:pt>
                <c:pt idx="2">
                  <c:v>66.400000000000006</c:v>
                </c:pt>
                <c:pt idx="3">
                  <c:v>71.400000000000006</c:v>
                </c:pt>
                <c:pt idx="4">
                  <c:v>69.599999999999994</c:v>
                </c:pt>
              </c:numCache>
            </c:numRef>
          </c:val>
          <c:extLst>
            <c:ext xmlns:c16="http://schemas.microsoft.com/office/drawing/2014/chart" uri="{C3380CC4-5D6E-409C-BE32-E72D297353CC}">
              <c16:uniqueId val="{00000000-2406-46CA-9CC3-DEAAB3D0454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2406-46CA-9CC3-DEAAB3D0454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74.7</c:v>
                </c:pt>
                <c:pt idx="1">
                  <c:v>69.3</c:v>
                </c:pt>
                <c:pt idx="2">
                  <c:v>73.8</c:v>
                </c:pt>
                <c:pt idx="3">
                  <c:v>75.2</c:v>
                </c:pt>
                <c:pt idx="4">
                  <c:v>77</c:v>
                </c:pt>
              </c:numCache>
            </c:numRef>
          </c:val>
          <c:extLst>
            <c:ext xmlns:c16="http://schemas.microsoft.com/office/drawing/2014/chart" uri="{C3380CC4-5D6E-409C-BE32-E72D297353CC}">
              <c16:uniqueId val="{00000000-E7F1-4C58-9371-E3CAEDAA4B8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E7F1-4C58-9371-E3CAEDAA4B8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79.900000000000006</c:v>
                </c:pt>
                <c:pt idx="1">
                  <c:v>75.099999999999994</c:v>
                </c:pt>
                <c:pt idx="2">
                  <c:v>79.2</c:v>
                </c:pt>
                <c:pt idx="3">
                  <c:v>80.5</c:v>
                </c:pt>
                <c:pt idx="4">
                  <c:v>82.4</c:v>
                </c:pt>
              </c:numCache>
            </c:numRef>
          </c:val>
          <c:extLst>
            <c:ext xmlns:c16="http://schemas.microsoft.com/office/drawing/2014/chart" uri="{C3380CC4-5D6E-409C-BE32-E72D297353CC}">
              <c16:uniqueId val="{00000000-436A-473C-8DBD-B91E9AA5E6F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436A-473C-8DBD-B91E9AA5E6F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c:v>
                </c:pt>
                <c:pt idx="1">
                  <c:v>99.8</c:v>
                </c:pt>
                <c:pt idx="2">
                  <c:v>105.7</c:v>
                </c:pt>
                <c:pt idx="3">
                  <c:v>104.4</c:v>
                </c:pt>
                <c:pt idx="4">
                  <c:v>100.3</c:v>
                </c:pt>
              </c:numCache>
            </c:numRef>
          </c:val>
          <c:extLst>
            <c:ext xmlns:c16="http://schemas.microsoft.com/office/drawing/2014/chart" uri="{C3380CC4-5D6E-409C-BE32-E72D297353CC}">
              <c16:uniqueId val="{00000000-AD3C-41AA-ABEA-FA8AC58FB95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AD3C-41AA-ABEA-FA8AC58FB95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69.099999999999994</c:v>
                </c:pt>
                <c:pt idx="1">
                  <c:v>71.3</c:v>
                </c:pt>
                <c:pt idx="2">
                  <c:v>68</c:v>
                </c:pt>
                <c:pt idx="3">
                  <c:v>70.8</c:v>
                </c:pt>
                <c:pt idx="4">
                  <c:v>73.3</c:v>
                </c:pt>
              </c:numCache>
            </c:numRef>
          </c:val>
          <c:extLst>
            <c:ext xmlns:c16="http://schemas.microsoft.com/office/drawing/2014/chart" uri="{C3380CC4-5D6E-409C-BE32-E72D297353CC}">
              <c16:uniqueId val="{00000000-9957-4B6F-8B14-5A7F326CF30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9957-4B6F-8B14-5A7F326CF30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73.8</c:v>
                </c:pt>
                <c:pt idx="1">
                  <c:v>75.900000000000006</c:v>
                </c:pt>
                <c:pt idx="2">
                  <c:v>77.599999999999994</c:v>
                </c:pt>
                <c:pt idx="3">
                  <c:v>78.7</c:v>
                </c:pt>
                <c:pt idx="4">
                  <c:v>81.099999999999994</c:v>
                </c:pt>
              </c:numCache>
            </c:numRef>
          </c:val>
          <c:extLst>
            <c:ext xmlns:c16="http://schemas.microsoft.com/office/drawing/2014/chart" uri="{C3380CC4-5D6E-409C-BE32-E72D297353CC}">
              <c16:uniqueId val="{00000000-BB4D-45D1-9B87-55EF02DA4F3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BB4D-45D1-9B87-55EF02DA4F3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46071091</c:v>
                </c:pt>
                <c:pt idx="1">
                  <c:v>45815095</c:v>
                </c:pt>
                <c:pt idx="2">
                  <c:v>49487315</c:v>
                </c:pt>
                <c:pt idx="3">
                  <c:v>50018652</c:v>
                </c:pt>
                <c:pt idx="4">
                  <c:v>50671441</c:v>
                </c:pt>
              </c:numCache>
            </c:numRef>
          </c:val>
          <c:extLst>
            <c:ext xmlns:c16="http://schemas.microsoft.com/office/drawing/2014/chart" uri="{C3380CC4-5D6E-409C-BE32-E72D297353CC}">
              <c16:uniqueId val="{00000000-88C2-4B0F-847A-5185FC26E66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88C2-4B0F-847A-5185FC26E66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22.4</c:v>
                </c:pt>
                <c:pt idx="1">
                  <c:v>22.1</c:v>
                </c:pt>
                <c:pt idx="2">
                  <c:v>20.399999999999999</c:v>
                </c:pt>
                <c:pt idx="3">
                  <c:v>21</c:v>
                </c:pt>
                <c:pt idx="4">
                  <c:v>21.4</c:v>
                </c:pt>
              </c:numCache>
            </c:numRef>
          </c:val>
          <c:extLst>
            <c:ext xmlns:c16="http://schemas.microsoft.com/office/drawing/2014/chart" uri="{C3380CC4-5D6E-409C-BE32-E72D297353CC}">
              <c16:uniqueId val="{00000000-F052-4109-91C7-A5CE54437FE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F052-4109-91C7-A5CE54437FE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60.3</c:v>
                </c:pt>
                <c:pt idx="1">
                  <c:v>74.3</c:v>
                </c:pt>
                <c:pt idx="2">
                  <c:v>70.7</c:v>
                </c:pt>
                <c:pt idx="3">
                  <c:v>68.099999999999994</c:v>
                </c:pt>
                <c:pt idx="4">
                  <c:v>65.400000000000006</c:v>
                </c:pt>
              </c:numCache>
            </c:numRef>
          </c:val>
          <c:extLst>
            <c:ext xmlns:c16="http://schemas.microsoft.com/office/drawing/2014/chart" uri="{C3380CC4-5D6E-409C-BE32-E72D297353CC}">
              <c16:uniqueId val="{00000000-19EF-46E8-8CAE-80E0F29DB7A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19EF-46E8-8CAE-80E0F29DB7A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12952</c:v>
                </c:pt>
                <c:pt idx="1">
                  <c:v>13100</c:v>
                </c:pt>
                <c:pt idx="2">
                  <c:v>13055</c:v>
                </c:pt>
                <c:pt idx="3">
                  <c:v>13202</c:v>
                </c:pt>
                <c:pt idx="4">
                  <c:v>14332</c:v>
                </c:pt>
              </c:numCache>
            </c:numRef>
          </c:val>
          <c:extLst>
            <c:ext xmlns:c16="http://schemas.microsoft.com/office/drawing/2014/chart" uri="{C3380CC4-5D6E-409C-BE32-E72D297353CC}">
              <c16:uniqueId val="{00000000-84D9-4438-8C11-2E8804A4896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84D9-4438-8C11-2E8804A4896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49206</c:v>
                </c:pt>
                <c:pt idx="1">
                  <c:v>53079</c:v>
                </c:pt>
                <c:pt idx="2">
                  <c:v>55139</c:v>
                </c:pt>
                <c:pt idx="3">
                  <c:v>56352</c:v>
                </c:pt>
                <c:pt idx="4">
                  <c:v>57428</c:v>
                </c:pt>
              </c:numCache>
            </c:numRef>
          </c:val>
          <c:extLst>
            <c:ext xmlns:c16="http://schemas.microsoft.com/office/drawing/2014/chart" uri="{C3380CC4-5D6E-409C-BE32-E72D297353CC}">
              <c16:uniqueId val="{00000000-E351-43E3-A258-E4EF6DA581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E351-43E3-A258-E4EF6DA581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13.6</c:v>
                </c:pt>
                <c:pt idx="1">
                  <c:v>15.9</c:v>
                </c:pt>
                <c:pt idx="2">
                  <c:v>6.9</c:v>
                </c:pt>
                <c:pt idx="3">
                  <c:v>0.8</c:v>
                </c:pt>
                <c:pt idx="4">
                  <c:v>0.4</c:v>
                </c:pt>
              </c:numCache>
            </c:numRef>
          </c:val>
          <c:extLst>
            <c:ext xmlns:c16="http://schemas.microsoft.com/office/drawing/2014/chart" uri="{C3380CC4-5D6E-409C-BE32-E72D297353CC}">
              <c16:uniqueId val="{00000000-BAA9-4310-BD8D-9537CFF375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BAA9-4310-BD8D-9537CFF375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J1" zoomScaleNormal="100" zoomScaleSheetLayoutView="70" workbookViewId="0">
      <selection activeCell="NJ39" sqref="NJ39:NX51"/>
    </sheetView>
  </sheetViews>
  <sheetFormatPr defaultColWidth="2.7265625" defaultRowHeight="13" x14ac:dyDescent="0.2"/>
  <cols>
    <col min="1" max="1" width="2" customWidth="1"/>
    <col min="2" max="2" width="0.90625" customWidth="1"/>
    <col min="3" max="372" width="0.72656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row>
    <row r="3" spans="1:388"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row>
    <row r="4" spans="1:388"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5" t="str">
        <f>データ!H6</f>
        <v>静岡県静岡市　静岡市立清水病院</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6" t="s">
        <v>9</v>
      </c>
      <c r="NK7" s="147"/>
      <c r="NL7" s="147"/>
      <c r="NM7" s="147"/>
      <c r="NN7" s="147"/>
      <c r="NO7" s="147"/>
      <c r="NP7" s="147"/>
      <c r="NQ7" s="147"/>
      <c r="NR7" s="147"/>
      <c r="NS7" s="147"/>
      <c r="NT7" s="147"/>
      <c r="NU7" s="147"/>
      <c r="NV7" s="147"/>
      <c r="NW7" s="148"/>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463</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9" t="s">
        <v>10</v>
      </c>
      <c r="NK8" s="150"/>
      <c r="NL8" s="151" t="s">
        <v>11</v>
      </c>
      <c r="NM8" s="151"/>
      <c r="NN8" s="151"/>
      <c r="NO8" s="151"/>
      <c r="NP8" s="151"/>
      <c r="NQ8" s="151"/>
      <c r="NR8" s="151"/>
      <c r="NS8" s="151"/>
      <c r="NT8" s="151"/>
      <c r="NU8" s="151"/>
      <c r="NV8" s="151"/>
      <c r="NW8" s="152"/>
      <c r="NX8" s="3"/>
    </row>
    <row r="9" spans="1:388" ht="18.75" customHeight="1" x14ac:dyDescent="0.2">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0" t="s">
        <v>20</v>
      </c>
      <c r="NK9" s="131"/>
      <c r="NL9" s="132" t="s">
        <v>21</v>
      </c>
      <c r="NM9" s="132"/>
      <c r="NN9" s="132"/>
      <c r="NO9" s="132"/>
      <c r="NP9" s="132"/>
      <c r="NQ9" s="132"/>
      <c r="NR9" s="132"/>
      <c r="NS9" s="132"/>
      <c r="NT9" s="132"/>
      <c r="NU9" s="132"/>
      <c r="NV9" s="132"/>
      <c r="NW9" s="133"/>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463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36" t="s">
        <v>23</v>
      </c>
      <c r="NM10" s="136"/>
      <c r="NN10" s="136"/>
      <c r="NO10" s="136"/>
      <c r="NP10" s="136"/>
      <c r="NQ10" s="136"/>
      <c r="NR10" s="136"/>
      <c r="NS10" s="136"/>
      <c r="NT10" s="136"/>
      <c r="NU10" s="136"/>
      <c r="NV10" s="136"/>
      <c r="NW10" s="137"/>
      <c r="NX10" s="3"/>
    </row>
    <row r="11" spans="1:388" ht="18.75" customHeight="1" x14ac:dyDescent="0.2">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2">
      <c r="A12" s="2"/>
      <c r="B12" s="108">
        <f>データ!U6</f>
        <v>677736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35997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463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463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3" t="s">
        <v>34</v>
      </c>
      <c r="NK14" s="83"/>
      <c r="NL14" s="83"/>
      <c r="NM14" s="83"/>
      <c r="NN14" s="83"/>
      <c r="NO14" s="83"/>
      <c r="NP14" s="83"/>
      <c r="NQ14" s="83"/>
      <c r="NR14" s="83"/>
      <c r="NS14" s="83"/>
      <c r="NT14" s="83"/>
      <c r="NU14" s="83"/>
      <c r="NV14" s="83"/>
      <c r="NW14" s="83"/>
      <c r="NX14" s="8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3"/>
      <c r="NK15" s="83"/>
      <c r="NL15" s="83"/>
      <c r="NM15" s="83"/>
      <c r="NN15" s="83"/>
      <c r="NO15" s="83"/>
      <c r="NP15" s="83"/>
      <c r="NQ15" s="83"/>
      <c r="NR15" s="83"/>
      <c r="NS15" s="83"/>
      <c r="NT15" s="83"/>
      <c r="NU15" s="83"/>
      <c r="NV15" s="83"/>
      <c r="NW15" s="83"/>
      <c r="NX15" s="83"/>
    </row>
    <row r="16" spans="1:388" ht="13.6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6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6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40</v>
      </c>
      <c r="NK18" s="105"/>
      <c r="NL18" s="105"/>
      <c r="NM18" s="100" t="s">
        <v>41</v>
      </c>
      <c r="NN18" s="101"/>
      <c r="NO18" s="104" t="s">
        <v>40</v>
      </c>
      <c r="NP18" s="105"/>
      <c r="NQ18" s="105"/>
      <c r="NR18" s="100" t="s">
        <v>41</v>
      </c>
      <c r="NS18" s="101"/>
      <c r="NT18" s="104" t="s">
        <v>40</v>
      </c>
      <c r="NU18" s="105"/>
      <c r="NV18" s="105"/>
      <c r="NW18" s="100" t="s">
        <v>41</v>
      </c>
      <c r="NX18" s="101"/>
      <c r="OC18" s="2" t="s">
        <v>42</v>
      </c>
    </row>
    <row r="19" spans="1:393" ht="13.6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02"/>
      <c r="NN19" s="103"/>
      <c r="NO19" s="106"/>
      <c r="NP19" s="107"/>
      <c r="NQ19" s="107"/>
      <c r="NR19" s="102"/>
      <c r="NS19" s="103"/>
      <c r="NT19" s="106"/>
      <c r="NU19" s="107"/>
      <c r="NV19" s="107"/>
      <c r="NW19" s="102"/>
      <c r="NX19" s="103"/>
      <c r="OC19" s="16" t="s">
        <v>43</v>
      </c>
    </row>
    <row r="20" spans="1:393" ht="13.6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6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6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6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6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6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6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6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6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6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6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6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6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65" customHeight="1" x14ac:dyDescent="0.2">
      <c r="A33" s="2"/>
      <c r="B33" s="14"/>
      <c r="D33" s="2"/>
      <c r="E33" s="2"/>
      <c r="F33" s="2"/>
      <c r="G33" s="65" t="s">
        <v>58</v>
      </c>
      <c r="H33" s="65"/>
      <c r="I33" s="65"/>
      <c r="J33" s="65"/>
      <c r="K33" s="65"/>
      <c r="L33" s="65"/>
      <c r="M33" s="65"/>
      <c r="N33" s="65"/>
      <c r="O33" s="65"/>
      <c r="P33" s="69">
        <f>データ!AI7</f>
        <v>100</v>
      </c>
      <c r="Q33" s="70"/>
      <c r="R33" s="70"/>
      <c r="S33" s="70"/>
      <c r="T33" s="70"/>
      <c r="U33" s="70"/>
      <c r="V33" s="70"/>
      <c r="W33" s="70"/>
      <c r="X33" s="70"/>
      <c r="Y33" s="70"/>
      <c r="Z33" s="70"/>
      <c r="AA33" s="70"/>
      <c r="AB33" s="70"/>
      <c r="AC33" s="70"/>
      <c r="AD33" s="71"/>
      <c r="AE33" s="69">
        <f>データ!AJ7</f>
        <v>99.8</v>
      </c>
      <c r="AF33" s="70"/>
      <c r="AG33" s="70"/>
      <c r="AH33" s="70"/>
      <c r="AI33" s="70"/>
      <c r="AJ33" s="70"/>
      <c r="AK33" s="70"/>
      <c r="AL33" s="70"/>
      <c r="AM33" s="70"/>
      <c r="AN33" s="70"/>
      <c r="AO33" s="70"/>
      <c r="AP33" s="70"/>
      <c r="AQ33" s="70"/>
      <c r="AR33" s="70"/>
      <c r="AS33" s="71"/>
      <c r="AT33" s="69">
        <f>データ!AK7</f>
        <v>105.7</v>
      </c>
      <c r="AU33" s="70"/>
      <c r="AV33" s="70"/>
      <c r="AW33" s="70"/>
      <c r="AX33" s="70"/>
      <c r="AY33" s="70"/>
      <c r="AZ33" s="70"/>
      <c r="BA33" s="70"/>
      <c r="BB33" s="70"/>
      <c r="BC33" s="70"/>
      <c r="BD33" s="70"/>
      <c r="BE33" s="70"/>
      <c r="BF33" s="70"/>
      <c r="BG33" s="70"/>
      <c r="BH33" s="71"/>
      <c r="BI33" s="69">
        <f>データ!AL7</f>
        <v>104.4</v>
      </c>
      <c r="BJ33" s="70"/>
      <c r="BK33" s="70"/>
      <c r="BL33" s="70"/>
      <c r="BM33" s="70"/>
      <c r="BN33" s="70"/>
      <c r="BO33" s="70"/>
      <c r="BP33" s="70"/>
      <c r="BQ33" s="70"/>
      <c r="BR33" s="70"/>
      <c r="BS33" s="70"/>
      <c r="BT33" s="70"/>
      <c r="BU33" s="70"/>
      <c r="BV33" s="70"/>
      <c r="BW33" s="71"/>
      <c r="BX33" s="69">
        <f>データ!AM7</f>
        <v>100.3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79.900000000000006</v>
      </c>
      <c r="DE33" s="70"/>
      <c r="DF33" s="70"/>
      <c r="DG33" s="70"/>
      <c r="DH33" s="70"/>
      <c r="DI33" s="70"/>
      <c r="DJ33" s="70"/>
      <c r="DK33" s="70"/>
      <c r="DL33" s="70"/>
      <c r="DM33" s="70"/>
      <c r="DN33" s="70"/>
      <c r="DO33" s="70"/>
      <c r="DP33" s="70"/>
      <c r="DQ33" s="70"/>
      <c r="DR33" s="71"/>
      <c r="DS33" s="69">
        <f>データ!AU7</f>
        <v>75.099999999999994</v>
      </c>
      <c r="DT33" s="70"/>
      <c r="DU33" s="70"/>
      <c r="DV33" s="70"/>
      <c r="DW33" s="70"/>
      <c r="DX33" s="70"/>
      <c r="DY33" s="70"/>
      <c r="DZ33" s="70"/>
      <c r="EA33" s="70"/>
      <c r="EB33" s="70"/>
      <c r="EC33" s="70"/>
      <c r="ED33" s="70"/>
      <c r="EE33" s="70"/>
      <c r="EF33" s="70"/>
      <c r="EG33" s="71"/>
      <c r="EH33" s="69">
        <f>データ!AV7</f>
        <v>79.2</v>
      </c>
      <c r="EI33" s="70"/>
      <c r="EJ33" s="70"/>
      <c r="EK33" s="70"/>
      <c r="EL33" s="70"/>
      <c r="EM33" s="70"/>
      <c r="EN33" s="70"/>
      <c r="EO33" s="70"/>
      <c r="EP33" s="70"/>
      <c r="EQ33" s="70"/>
      <c r="ER33" s="70"/>
      <c r="ES33" s="70"/>
      <c r="ET33" s="70"/>
      <c r="EU33" s="70"/>
      <c r="EV33" s="71"/>
      <c r="EW33" s="69">
        <f>データ!AW7</f>
        <v>80.5</v>
      </c>
      <c r="EX33" s="70"/>
      <c r="EY33" s="70"/>
      <c r="EZ33" s="70"/>
      <c r="FA33" s="70"/>
      <c r="FB33" s="70"/>
      <c r="FC33" s="70"/>
      <c r="FD33" s="70"/>
      <c r="FE33" s="70"/>
      <c r="FF33" s="70"/>
      <c r="FG33" s="70"/>
      <c r="FH33" s="70"/>
      <c r="FI33" s="70"/>
      <c r="FJ33" s="70"/>
      <c r="FK33" s="71"/>
      <c r="FL33" s="69">
        <f>データ!AX7</f>
        <v>82.4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74.7</v>
      </c>
      <c r="GS33" s="70"/>
      <c r="GT33" s="70"/>
      <c r="GU33" s="70"/>
      <c r="GV33" s="70"/>
      <c r="GW33" s="70"/>
      <c r="GX33" s="70"/>
      <c r="GY33" s="70"/>
      <c r="GZ33" s="70"/>
      <c r="HA33" s="70"/>
      <c r="HB33" s="70"/>
      <c r="HC33" s="70"/>
      <c r="HD33" s="70"/>
      <c r="HE33" s="70"/>
      <c r="HF33" s="71"/>
      <c r="HG33" s="69">
        <f>データ!BF7</f>
        <v>69.3</v>
      </c>
      <c r="HH33" s="70"/>
      <c r="HI33" s="70"/>
      <c r="HJ33" s="70"/>
      <c r="HK33" s="70"/>
      <c r="HL33" s="70"/>
      <c r="HM33" s="70"/>
      <c r="HN33" s="70"/>
      <c r="HO33" s="70"/>
      <c r="HP33" s="70"/>
      <c r="HQ33" s="70"/>
      <c r="HR33" s="70"/>
      <c r="HS33" s="70"/>
      <c r="HT33" s="70"/>
      <c r="HU33" s="71"/>
      <c r="HV33" s="69">
        <f>データ!BG7</f>
        <v>73.8</v>
      </c>
      <c r="HW33" s="70"/>
      <c r="HX33" s="70"/>
      <c r="HY33" s="70"/>
      <c r="HZ33" s="70"/>
      <c r="IA33" s="70"/>
      <c r="IB33" s="70"/>
      <c r="IC33" s="70"/>
      <c r="ID33" s="70"/>
      <c r="IE33" s="70"/>
      <c r="IF33" s="70"/>
      <c r="IG33" s="70"/>
      <c r="IH33" s="70"/>
      <c r="II33" s="70"/>
      <c r="IJ33" s="71"/>
      <c r="IK33" s="69">
        <f>データ!BH7</f>
        <v>75.2</v>
      </c>
      <c r="IL33" s="70"/>
      <c r="IM33" s="70"/>
      <c r="IN33" s="70"/>
      <c r="IO33" s="70"/>
      <c r="IP33" s="70"/>
      <c r="IQ33" s="70"/>
      <c r="IR33" s="70"/>
      <c r="IS33" s="70"/>
      <c r="IT33" s="70"/>
      <c r="IU33" s="70"/>
      <c r="IV33" s="70"/>
      <c r="IW33" s="70"/>
      <c r="IX33" s="70"/>
      <c r="IY33" s="71"/>
      <c r="IZ33" s="69">
        <f>データ!BI7</f>
        <v>77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76.5</v>
      </c>
      <c r="KG33" s="70"/>
      <c r="KH33" s="70"/>
      <c r="KI33" s="70"/>
      <c r="KJ33" s="70"/>
      <c r="KK33" s="70"/>
      <c r="KL33" s="70"/>
      <c r="KM33" s="70"/>
      <c r="KN33" s="70"/>
      <c r="KO33" s="70"/>
      <c r="KP33" s="70"/>
      <c r="KQ33" s="70"/>
      <c r="KR33" s="70"/>
      <c r="KS33" s="70"/>
      <c r="KT33" s="71"/>
      <c r="KU33" s="69">
        <f>データ!BQ7</f>
        <v>61.4</v>
      </c>
      <c r="KV33" s="70"/>
      <c r="KW33" s="70"/>
      <c r="KX33" s="70"/>
      <c r="KY33" s="70"/>
      <c r="KZ33" s="70"/>
      <c r="LA33" s="70"/>
      <c r="LB33" s="70"/>
      <c r="LC33" s="70"/>
      <c r="LD33" s="70"/>
      <c r="LE33" s="70"/>
      <c r="LF33" s="70"/>
      <c r="LG33" s="70"/>
      <c r="LH33" s="70"/>
      <c r="LI33" s="71"/>
      <c r="LJ33" s="69">
        <f>データ!BR7</f>
        <v>66.400000000000006</v>
      </c>
      <c r="LK33" s="70"/>
      <c r="LL33" s="70"/>
      <c r="LM33" s="70"/>
      <c r="LN33" s="70"/>
      <c r="LO33" s="70"/>
      <c r="LP33" s="70"/>
      <c r="LQ33" s="70"/>
      <c r="LR33" s="70"/>
      <c r="LS33" s="70"/>
      <c r="LT33" s="70"/>
      <c r="LU33" s="70"/>
      <c r="LV33" s="70"/>
      <c r="LW33" s="70"/>
      <c r="LX33" s="71"/>
      <c r="LY33" s="69">
        <f>データ!BS7</f>
        <v>71.400000000000006</v>
      </c>
      <c r="LZ33" s="70"/>
      <c r="MA33" s="70"/>
      <c r="MB33" s="70"/>
      <c r="MC33" s="70"/>
      <c r="MD33" s="70"/>
      <c r="ME33" s="70"/>
      <c r="MF33" s="70"/>
      <c r="MG33" s="70"/>
      <c r="MH33" s="70"/>
      <c r="MI33" s="70"/>
      <c r="MJ33" s="70"/>
      <c r="MK33" s="70"/>
      <c r="ML33" s="70"/>
      <c r="MM33" s="71"/>
      <c r="MN33" s="69">
        <f>データ!BT7</f>
        <v>69.599999999999994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65" customHeight="1" x14ac:dyDescent="0.2">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6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6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6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6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6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5" t="s">
        <v>183</v>
      </c>
      <c r="NK39" s="86"/>
      <c r="NL39" s="86"/>
      <c r="NM39" s="86"/>
      <c r="NN39" s="86"/>
      <c r="NO39" s="86"/>
      <c r="NP39" s="86"/>
      <c r="NQ39" s="86"/>
      <c r="NR39" s="86"/>
      <c r="NS39" s="86"/>
      <c r="NT39" s="86"/>
      <c r="NU39" s="86"/>
      <c r="NV39" s="86"/>
      <c r="NW39" s="86"/>
      <c r="NX39" s="87"/>
      <c r="OC39" s="16" t="s">
        <v>68</v>
      </c>
    </row>
    <row r="40" spans="1:393" ht="13.6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5"/>
      <c r="NK40" s="86"/>
      <c r="NL40" s="86"/>
      <c r="NM40" s="86"/>
      <c r="NN40" s="86"/>
      <c r="NO40" s="86"/>
      <c r="NP40" s="86"/>
      <c r="NQ40" s="86"/>
      <c r="NR40" s="86"/>
      <c r="NS40" s="86"/>
      <c r="NT40" s="86"/>
      <c r="NU40" s="86"/>
      <c r="NV40" s="86"/>
      <c r="NW40" s="86"/>
      <c r="NX40" s="87"/>
      <c r="OC40" s="16" t="s">
        <v>69</v>
      </c>
    </row>
    <row r="41" spans="1:393" ht="13.6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5"/>
      <c r="NK41" s="86"/>
      <c r="NL41" s="86"/>
      <c r="NM41" s="86"/>
      <c r="NN41" s="86"/>
      <c r="NO41" s="86"/>
      <c r="NP41" s="86"/>
      <c r="NQ41" s="86"/>
      <c r="NR41" s="86"/>
      <c r="NS41" s="86"/>
      <c r="NT41" s="86"/>
      <c r="NU41" s="86"/>
      <c r="NV41" s="86"/>
      <c r="NW41" s="86"/>
      <c r="NX41" s="87"/>
      <c r="OC41" s="16" t="s">
        <v>70</v>
      </c>
    </row>
    <row r="42" spans="1:393" ht="13.6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5"/>
      <c r="NK42" s="86"/>
      <c r="NL42" s="86"/>
      <c r="NM42" s="86"/>
      <c r="NN42" s="86"/>
      <c r="NO42" s="86"/>
      <c r="NP42" s="86"/>
      <c r="NQ42" s="86"/>
      <c r="NR42" s="86"/>
      <c r="NS42" s="86"/>
      <c r="NT42" s="86"/>
      <c r="NU42" s="86"/>
      <c r="NV42" s="86"/>
      <c r="NW42" s="86"/>
      <c r="NX42" s="87"/>
      <c r="OC42" s="16" t="s">
        <v>71</v>
      </c>
    </row>
    <row r="43" spans="1:393" ht="13.6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5"/>
      <c r="NK43" s="86"/>
      <c r="NL43" s="86"/>
      <c r="NM43" s="86"/>
      <c r="NN43" s="86"/>
      <c r="NO43" s="86"/>
      <c r="NP43" s="86"/>
      <c r="NQ43" s="86"/>
      <c r="NR43" s="86"/>
      <c r="NS43" s="86"/>
      <c r="NT43" s="86"/>
      <c r="NU43" s="86"/>
      <c r="NV43" s="86"/>
      <c r="NW43" s="86"/>
      <c r="NX43" s="87"/>
      <c r="OC43" s="16" t="s">
        <v>72</v>
      </c>
    </row>
    <row r="44" spans="1:393" ht="13.6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5"/>
      <c r="NK44" s="86"/>
      <c r="NL44" s="86"/>
      <c r="NM44" s="86"/>
      <c r="NN44" s="86"/>
      <c r="NO44" s="86"/>
      <c r="NP44" s="86"/>
      <c r="NQ44" s="86"/>
      <c r="NR44" s="86"/>
      <c r="NS44" s="86"/>
      <c r="NT44" s="86"/>
      <c r="NU44" s="86"/>
      <c r="NV44" s="86"/>
      <c r="NW44" s="86"/>
      <c r="NX44" s="87"/>
      <c r="OC44" s="16" t="s">
        <v>73</v>
      </c>
    </row>
    <row r="45" spans="1:393" ht="13.6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5"/>
      <c r="NK45" s="86"/>
      <c r="NL45" s="86"/>
      <c r="NM45" s="86"/>
      <c r="NN45" s="86"/>
      <c r="NO45" s="86"/>
      <c r="NP45" s="86"/>
      <c r="NQ45" s="86"/>
      <c r="NR45" s="86"/>
      <c r="NS45" s="86"/>
      <c r="NT45" s="86"/>
      <c r="NU45" s="86"/>
      <c r="NV45" s="86"/>
      <c r="NW45" s="86"/>
      <c r="NX45" s="87"/>
      <c r="OC45" s="16" t="s">
        <v>74</v>
      </c>
    </row>
    <row r="46" spans="1:393" ht="13.6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5"/>
      <c r="NK46" s="86"/>
      <c r="NL46" s="86"/>
      <c r="NM46" s="86"/>
      <c r="NN46" s="86"/>
      <c r="NO46" s="86"/>
      <c r="NP46" s="86"/>
      <c r="NQ46" s="86"/>
      <c r="NR46" s="86"/>
      <c r="NS46" s="86"/>
      <c r="NT46" s="86"/>
      <c r="NU46" s="86"/>
      <c r="NV46" s="86"/>
      <c r="NW46" s="86"/>
      <c r="NX46" s="87"/>
      <c r="OC46" s="16" t="s">
        <v>75</v>
      </c>
    </row>
    <row r="47" spans="1:393" ht="13.6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5"/>
      <c r="NK47" s="86"/>
      <c r="NL47" s="86"/>
      <c r="NM47" s="86"/>
      <c r="NN47" s="86"/>
      <c r="NO47" s="86"/>
      <c r="NP47" s="86"/>
      <c r="NQ47" s="86"/>
      <c r="NR47" s="86"/>
      <c r="NS47" s="86"/>
      <c r="NT47" s="86"/>
      <c r="NU47" s="86"/>
      <c r="NV47" s="86"/>
      <c r="NW47" s="86"/>
      <c r="NX47" s="87"/>
      <c r="OC47" s="16" t="s">
        <v>76</v>
      </c>
    </row>
    <row r="48" spans="1:393" ht="13.6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5"/>
      <c r="NK48" s="86"/>
      <c r="NL48" s="86"/>
      <c r="NM48" s="86"/>
      <c r="NN48" s="86"/>
      <c r="NO48" s="86"/>
      <c r="NP48" s="86"/>
      <c r="NQ48" s="86"/>
      <c r="NR48" s="86"/>
      <c r="NS48" s="86"/>
      <c r="NT48" s="86"/>
      <c r="NU48" s="86"/>
      <c r="NV48" s="86"/>
      <c r="NW48" s="86"/>
      <c r="NX48" s="87"/>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5"/>
      <c r="NK49" s="86"/>
      <c r="NL49" s="86"/>
      <c r="NM49" s="86"/>
      <c r="NN49" s="86"/>
      <c r="NO49" s="86"/>
      <c r="NP49" s="86"/>
      <c r="NQ49" s="86"/>
      <c r="NR49" s="86"/>
      <c r="NS49" s="86"/>
      <c r="NT49" s="86"/>
      <c r="NU49" s="86"/>
      <c r="NV49" s="86"/>
      <c r="NW49" s="86"/>
      <c r="NX49" s="87"/>
      <c r="OC49" s="16" t="s">
        <v>78</v>
      </c>
    </row>
    <row r="50" spans="1:393" ht="13.6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5"/>
      <c r="NK50" s="86"/>
      <c r="NL50" s="86"/>
      <c r="NM50" s="86"/>
      <c r="NN50" s="86"/>
      <c r="NO50" s="86"/>
      <c r="NP50" s="86"/>
      <c r="NQ50" s="86"/>
      <c r="NR50" s="86"/>
      <c r="NS50" s="86"/>
      <c r="NT50" s="86"/>
      <c r="NU50" s="86"/>
      <c r="NV50" s="86"/>
      <c r="NW50" s="86"/>
      <c r="NX50" s="87"/>
      <c r="OC50" s="16" t="s">
        <v>79</v>
      </c>
    </row>
    <row r="51" spans="1:393" ht="13.6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8"/>
      <c r="NK51" s="89"/>
      <c r="NL51" s="89"/>
      <c r="NM51" s="89"/>
      <c r="NN51" s="89"/>
      <c r="NO51" s="89"/>
      <c r="NP51" s="89"/>
      <c r="NQ51" s="89"/>
      <c r="NR51" s="89"/>
      <c r="NS51" s="89"/>
      <c r="NT51" s="89"/>
      <c r="NU51" s="89"/>
      <c r="NV51" s="89"/>
      <c r="NW51" s="89"/>
      <c r="NX51" s="90"/>
      <c r="OC51" s="16" t="s">
        <v>80</v>
      </c>
    </row>
    <row r="52" spans="1:393" ht="13.6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6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6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181</v>
      </c>
      <c r="NK54" s="92"/>
      <c r="NL54" s="92"/>
      <c r="NM54" s="92"/>
      <c r="NN54" s="92"/>
      <c r="NO54" s="92"/>
      <c r="NP54" s="92"/>
      <c r="NQ54" s="92"/>
      <c r="NR54" s="92"/>
      <c r="NS54" s="92"/>
      <c r="NT54" s="92"/>
      <c r="NU54" s="92"/>
      <c r="NV54" s="92"/>
      <c r="NW54" s="92"/>
      <c r="NX54" s="93"/>
      <c r="OC54" s="16" t="s">
        <v>84</v>
      </c>
    </row>
    <row r="55" spans="1:393" ht="13.65" customHeight="1" x14ac:dyDescent="0.2">
      <c r="A55" s="2"/>
      <c r="B55" s="14"/>
      <c r="C55" s="2"/>
      <c r="D55" s="2"/>
      <c r="E55" s="2"/>
      <c r="F55" s="2"/>
      <c r="G55" s="65" t="s">
        <v>58</v>
      </c>
      <c r="H55" s="65"/>
      <c r="I55" s="65"/>
      <c r="J55" s="65"/>
      <c r="K55" s="65"/>
      <c r="L55" s="65"/>
      <c r="M55" s="65"/>
      <c r="N55" s="65"/>
      <c r="O55" s="65"/>
      <c r="P55" s="66">
        <f>データ!CA7</f>
        <v>49206</v>
      </c>
      <c r="Q55" s="67"/>
      <c r="R55" s="67"/>
      <c r="S55" s="67"/>
      <c r="T55" s="67"/>
      <c r="U55" s="67"/>
      <c r="V55" s="67"/>
      <c r="W55" s="67"/>
      <c r="X55" s="67"/>
      <c r="Y55" s="67"/>
      <c r="Z55" s="67"/>
      <c r="AA55" s="67"/>
      <c r="AB55" s="67"/>
      <c r="AC55" s="67"/>
      <c r="AD55" s="68"/>
      <c r="AE55" s="66">
        <f>データ!CB7</f>
        <v>53079</v>
      </c>
      <c r="AF55" s="67"/>
      <c r="AG55" s="67"/>
      <c r="AH55" s="67"/>
      <c r="AI55" s="67"/>
      <c r="AJ55" s="67"/>
      <c r="AK55" s="67"/>
      <c r="AL55" s="67"/>
      <c r="AM55" s="67"/>
      <c r="AN55" s="67"/>
      <c r="AO55" s="67"/>
      <c r="AP55" s="67"/>
      <c r="AQ55" s="67"/>
      <c r="AR55" s="67"/>
      <c r="AS55" s="68"/>
      <c r="AT55" s="66">
        <f>データ!CC7</f>
        <v>55139</v>
      </c>
      <c r="AU55" s="67"/>
      <c r="AV55" s="67"/>
      <c r="AW55" s="67"/>
      <c r="AX55" s="67"/>
      <c r="AY55" s="67"/>
      <c r="AZ55" s="67"/>
      <c r="BA55" s="67"/>
      <c r="BB55" s="67"/>
      <c r="BC55" s="67"/>
      <c r="BD55" s="67"/>
      <c r="BE55" s="67"/>
      <c r="BF55" s="67"/>
      <c r="BG55" s="67"/>
      <c r="BH55" s="68"/>
      <c r="BI55" s="66">
        <f>データ!CD7</f>
        <v>56352</v>
      </c>
      <c r="BJ55" s="67"/>
      <c r="BK55" s="67"/>
      <c r="BL55" s="67"/>
      <c r="BM55" s="67"/>
      <c r="BN55" s="67"/>
      <c r="BO55" s="67"/>
      <c r="BP55" s="67"/>
      <c r="BQ55" s="67"/>
      <c r="BR55" s="67"/>
      <c r="BS55" s="67"/>
      <c r="BT55" s="67"/>
      <c r="BU55" s="67"/>
      <c r="BV55" s="67"/>
      <c r="BW55" s="68"/>
      <c r="BX55" s="66">
        <f>データ!CE7</f>
        <v>57428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12952</v>
      </c>
      <c r="DE55" s="67"/>
      <c r="DF55" s="67"/>
      <c r="DG55" s="67"/>
      <c r="DH55" s="67"/>
      <c r="DI55" s="67"/>
      <c r="DJ55" s="67"/>
      <c r="DK55" s="67"/>
      <c r="DL55" s="67"/>
      <c r="DM55" s="67"/>
      <c r="DN55" s="67"/>
      <c r="DO55" s="67"/>
      <c r="DP55" s="67"/>
      <c r="DQ55" s="67"/>
      <c r="DR55" s="68"/>
      <c r="DS55" s="66">
        <f>データ!CM7</f>
        <v>13100</v>
      </c>
      <c r="DT55" s="67"/>
      <c r="DU55" s="67"/>
      <c r="DV55" s="67"/>
      <c r="DW55" s="67"/>
      <c r="DX55" s="67"/>
      <c r="DY55" s="67"/>
      <c r="DZ55" s="67"/>
      <c r="EA55" s="67"/>
      <c r="EB55" s="67"/>
      <c r="EC55" s="67"/>
      <c r="ED55" s="67"/>
      <c r="EE55" s="67"/>
      <c r="EF55" s="67"/>
      <c r="EG55" s="68"/>
      <c r="EH55" s="66">
        <f>データ!CN7</f>
        <v>13055</v>
      </c>
      <c r="EI55" s="67"/>
      <c r="EJ55" s="67"/>
      <c r="EK55" s="67"/>
      <c r="EL55" s="67"/>
      <c r="EM55" s="67"/>
      <c r="EN55" s="67"/>
      <c r="EO55" s="67"/>
      <c r="EP55" s="67"/>
      <c r="EQ55" s="67"/>
      <c r="ER55" s="67"/>
      <c r="ES55" s="67"/>
      <c r="ET55" s="67"/>
      <c r="EU55" s="67"/>
      <c r="EV55" s="68"/>
      <c r="EW55" s="66">
        <f>データ!CO7</f>
        <v>13202</v>
      </c>
      <c r="EX55" s="67"/>
      <c r="EY55" s="67"/>
      <c r="EZ55" s="67"/>
      <c r="FA55" s="67"/>
      <c r="FB55" s="67"/>
      <c r="FC55" s="67"/>
      <c r="FD55" s="67"/>
      <c r="FE55" s="67"/>
      <c r="FF55" s="67"/>
      <c r="FG55" s="67"/>
      <c r="FH55" s="67"/>
      <c r="FI55" s="67"/>
      <c r="FJ55" s="67"/>
      <c r="FK55" s="68"/>
      <c r="FL55" s="66">
        <f>データ!CP7</f>
        <v>14332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60.3</v>
      </c>
      <c r="GS55" s="70"/>
      <c r="GT55" s="70"/>
      <c r="GU55" s="70"/>
      <c r="GV55" s="70"/>
      <c r="GW55" s="70"/>
      <c r="GX55" s="70"/>
      <c r="GY55" s="70"/>
      <c r="GZ55" s="70"/>
      <c r="HA55" s="70"/>
      <c r="HB55" s="70"/>
      <c r="HC55" s="70"/>
      <c r="HD55" s="70"/>
      <c r="HE55" s="70"/>
      <c r="HF55" s="71"/>
      <c r="HG55" s="69">
        <f>データ!CX7</f>
        <v>74.3</v>
      </c>
      <c r="HH55" s="70"/>
      <c r="HI55" s="70"/>
      <c r="HJ55" s="70"/>
      <c r="HK55" s="70"/>
      <c r="HL55" s="70"/>
      <c r="HM55" s="70"/>
      <c r="HN55" s="70"/>
      <c r="HO55" s="70"/>
      <c r="HP55" s="70"/>
      <c r="HQ55" s="70"/>
      <c r="HR55" s="70"/>
      <c r="HS55" s="70"/>
      <c r="HT55" s="70"/>
      <c r="HU55" s="71"/>
      <c r="HV55" s="69">
        <f>データ!CY7</f>
        <v>70.7</v>
      </c>
      <c r="HW55" s="70"/>
      <c r="HX55" s="70"/>
      <c r="HY55" s="70"/>
      <c r="HZ55" s="70"/>
      <c r="IA55" s="70"/>
      <c r="IB55" s="70"/>
      <c r="IC55" s="70"/>
      <c r="ID55" s="70"/>
      <c r="IE55" s="70"/>
      <c r="IF55" s="70"/>
      <c r="IG55" s="70"/>
      <c r="IH55" s="70"/>
      <c r="II55" s="70"/>
      <c r="IJ55" s="71"/>
      <c r="IK55" s="69">
        <f>データ!CZ7</f>
        <v>68.099999999999994</v>
      </c>
      <c r="IL55" s="70"/>
      <c r="IM55" s="70"/>
      <c r="IN55" s="70"/>
      <c r="IO55" s="70"/>
      <c r="IP55" s="70"/>
      <c r="IQ55" s="70"/>
      <c r="IR55" s="70"/>
      <c r="IS55" s="70"/>
      <c r="IT55" s="70"/>
      <c r="IU55" s="70"/>
      <c r="IV55" s="70"/>
      <c r="IW55" s="70"/>
      <c r="IX55" s="70"/>
      <c r="IY55" s="71"/>
      <c r="IZ55" s="69">
        <f>データ!DA7</f>
        <v>65.400000000000006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22.4</v>
      </c>
      <c r="KG55" s="70"/>
      <c r="KH55" s="70"/>
      <c r="KI55" s="70"/>
      <c r="KJ55" s="70"/>
      <c r="KK55" s="70"/>
      <c r="KL55" s="70"/>
      <c r="KM55" s="70"/>
      <c r="KN55" s="70"/>
      <c r="KO55" s="70"/>
      <c r="KP55" s="70"/>
      <c r="KQ55" s="70"/>
      <c r="KR55" s="70"/>
      <c r="KS55" s="70"/>
      <c r="KT55" s="71"/>
      <c r="KU55" s="69">
        <f>データ!DI7</f>
        <v>22.1</v>
      </c>
      <c r="KV55" s="70"/>
      <c r="KW55" s="70"/>
      <c r="KX55" s="70"/>
      <c r="KY55" s="70"/>
      <c r="KZ55" s="70"/>
      <c r="LA55" s="70"/>
      <c r="LB55" s="70"/>
      <c r="LC55" s="70"/>
      <c r="LD55" s="70"/>
      <c r="LE55" s="70"/>
      <c r="LF55" s="70"/>
      <c r="LG55" s="70"/>
      <c r="LH55" s="70"/>
      <c r="LI55" s="71"/>
      <c r="LJ55" s="69">
        <f>データ!DJ7</f>
        <v>20.399999999999999</v>
      </c>
      <c r="LK55" s="70"/>
      <c r="LL55" s="70"/>
      <c r="LM55" s="70"/>
      <c r="LN55" s="70"/>
      <c r="LO55" s="70"/>
      <c r="LP55" s="70"/>
      <c r="LQ55" s="70"/>
      <c r="LR55" s="70"/>
      <c r="LS55" s="70"/>
      <c r="LT55" s="70"/>
      <c r="LU55" s="70"/>
      <c r="LV55" s="70"/>
      <c r="LW55" s="70"/>
      <c r="LX55" s="71"/>
      <c r="LY55" s="69">
        <f>データ!DK7</f>
        <v>21</v>
      </c>
      <c r="LZ55" s="70"/>
      <c r="MA55" s="70"/>
      <c r="MB55" s="70"/>
      <c r="MC55" s="70"/>
      <c r="MD55" s="70"/>
      <c r="ME55" s="70"/>
      <c r="MF55" s="70"/>
      <c r="MG55" s="70"/>
      <c r="MH55" s="70"/>
      <c r="MI55" s="70"/>
      <c r="MJ55" s="70"/>
      <c r="MK55" s="70"/>
      <c r="ML55" s="70"/>
      <c r="MM55" s="71"/>
      <c r="MN55" s="69">
        <f>データ!DL7</f>
        <v>21.4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65" customHeight="1" x14ac:dyDescent="0.2">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6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6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6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6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6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6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6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6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6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6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6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6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6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6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38" t="s">
        <v>182</v>
      </c>
      <c r="NK70" s="139"/>
      <c r="NL70" s="139"/>
      <c r="NM70" s="139"/>
      <c r="NN70" s="139"/>
      <c r="NO70" s="139"/>
      <c r="NP70" s="139"/>
      <c r="NQ70" s="139"/>
      <c r="NR70" s="139"/>
      <c r="NS70" s="139"/>
      <c r="NT70" s="139"/>
      <c r="NU70" s="139"/>
      <c r="NV70" s="139"/>
      <c r="NW70" s="139"/>
      <c r="NX70" s="140"/>
    </row>
    <row r="71" spans="1:388" ht="13.6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38"/>
      <c r="NK71" s="139"/>
      <c r="NL71" s="139"/>
      <c r="NM71" s="139"/>
      <c r="NN71" s="139"/>
      <c r="NO71" s="139"/>
      <c r="NP71" s="139"/>
      <c r="NQ71" s="139"/>
      <c r="NR71" s="139"/>
      <c r="NS71" s="139"/>
      <c r="NT71" s="139"/>
      <c r="NU71" s="139"/>
      <c r="NV71" s="139"/>
      <c r="NW71" s="139"/>
      <c r="NX71" s="140"/>
    </row>
    <row r="72" spans="1:388" ht="13.6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38"/>
      <c r="NK72" s="139"/>
      <c r="NL72" s="139"/>
      <c r="NM72" s="139"/>
      <c r="NN72" s="139"/>
      <c r="NO72" s="139"/>
      <c r="NP72" s="139"/>
      <c r="NQ72" s="139"/>
      <c r="NR72" s="139"/>
      <c r="NS72" s="139"/>
      <c r="NT72" s="139"/>
      <c r="NU72" s="139"/>
      <c r="NV72" s="139"/>
      <c r="NW72" s="139"/>
      <c r="NX72" s="140"/>
    </row>
    <row r="73" spans="1:388" ht="13.6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8"/>
      <c r="NK73" s="139"/>
      <c r="NL73" s="139"/>
      <c r="NM73" s="139"/>
      <c r="NN73" s="139"/>
      <c r="NO73" s="139"/>
      <c r="NP73" s="139"/>
      <c r="NQ73" s="139"/>
      <c r="NR73" s="139"/>
      <c r="NS73" s="139"/>
      <c r="NT73" s="139"/>
      <c r="NU73" s="139"/>
      <c r="NV73" s="139"/>
      <c r="NW73" s="139"/>
      <c r="NX73" s="140"/>
    </row>
    <row r="74" spans="1:388" ht="13.6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8"/>
      <c r="NK74" s="139"/>
      <c r="NL74" s="139"/>
      <c r="NM74" s="139"/>
      <c r="NN74" s="139"/>
      <c r="NO74" s="139"/>
      <c r="NP74" s="139"/>
      <c r="NQ74" s="139"/>
      <c r="NR74" s="139"/>
      <c r="NS74" s="139"/>
      <c r="NT74" s="139"/>
      <c r="NU74" s="139"/>
      <c r="NV74" s="139"/>
      <c r="NW74" s="139"/>
      <c r="NX74" s="140"/>
    </row>
    <row r="75" spans="1:388" ht="13.6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8"/>
      <c r="NK75" s="139"/>
      <c r="NL75" s="139"/>
      <c r="NM75" s="139"/>
      <c r="NN75" s="139"/>
      <c r="NO75" s="139"/>
      <c r="NP75" s="139"/>
      <c r="NQ75" s="139"/>
      <c r="NR75" s="139"/>
      <c r="NS75" s="139"/>
      <c r="NT75" s="139"/>
      <c r="NU75" s="139"/>
      <c r="NV75" s="139"/>
      <c r="NW75" s="139"/>
      <c r="NX75" s="140"/>
    </row>
    <row r="76" spans="1:388" ht="13.6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8"/>
      <c r="NK76" s="139"/>
      <c r="NL76" s="139"/>
      <c r="NM76" s="139"/>
      <c r="NN76" s="139"/>
      <c r="NO76" s="139"/>
      <c r="NP76" s="139"/>
      <c r="NQ76" s="139"/>
      <c r="NR76" s="139"/>
      <c r="NS76" s="139"/>
      <c r="NT76" s="139"/>
      <c r="NU76" s="139"/>
      <c r="NV76" s="139"/>
      <c r="NW76" s="139"/>
      <c r="NX76" s="140"/>
    </row>
    <row r="77" spans="1:388" ht="13.6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8"/>
      <c r="NK77" s="139"/>
      <c r="NL77" s="139"/>
      <c r="NM77" s="139"/>
      <c r="NN77" s="139"/>
      <c r="NO77" s="139"/>
      <c r="NP77" s="139"/>
      <c r="NQ77" s="139"/>
      <c r="NR77" s="139"/>
      <c r="NS77" s="139"/>
      <c r="NT77" s="139"/>
      <c r="NU77" s="139"/>
      <c r="NV77" s="139"/>
      <c r="NW77" s="139"/>
      <c r="NX77" s="140"/>
    </row>
    <row r="78" spans="1:388" ht="13.6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38"/>
      <c r="NK78" s="139"/>
      <c r="NL78" s="139"/>
      <c r="NM78" s="139"/>
      <c r="NN78" s="139"/>
      <c r="NO78" s="139"/>
      <c r="NP78" s="139"/>
      <c r="NQ78" s="139"/>
      <c r="NR78" s="139"/>
      <c r="NS78" s="139"/>
      <c r="NT78" s="139"/>
      <c r="NU78" s="139"/>
      <c r="NV78" s="139"/>
      <c r="NW78" s="139"/>
      <c r="NX78" s="140"/>
    </row>
    <row r="79" spans="1:388" ht="13.65" customHeight="1" x14ac:dyDescent="0.2">
      <c r="A79" s="2"/>
      <c r="B79" s="14"/>
      <c r="C79" s="2"/>
      <c r="D79" s="2"/>
      <c r="E79" s="2"/>
      <c r="F79" s="2"/>
      <c r="G79" s="65" t="s">
        <v>58</v>
      </c>
      <c r="H79" s="65"/>
      <c r="I79" s="65"/>
      <c r="J79" s="65"/>
      <c r="K79" s="65"/>
      <c r="L79" s="65"/>
      <c r="M79" s="65"/>
      <c r="N79" s="65"/>
      <c r="O79" s="65"/>
      <c r="P79" s="69">
        <f>データ!DS7</f>
        <v>13.6</v>
      </c>
      <c r="Q79" s="70"/>
      <c r="R79" s="70"/>
      <c r="S79" s="70"/>
      <c r="T79" s="70"/>
      <c r="U79" s="70"/>
      <c r="V79" s="70"/>
      <c r="W79" s="70"/>
      <c r="X79" s="70"/>
      <c r="Y79" s="70"/>
      <c r="Z79" s="70"/>
      <c r="AA79" s="70"/>
      <c r="AB79" s="70"/>
      <c r="AC79" s="70"/>
      <c r="AD79" s="71"/>
      <c r="AE79" s="69">
        <f>データ!DT7</f>
        <v>15.9</v>
      </c>
      <c r="AF79" s="70"/>
      <c r="AG79" s="70"/>
      <c r="AH79" s="70"/>
      <c r="AI79" s="70"/>
      <c r="AJ79" s="70"/>
      <c r="AK79" s="70"/>
      <c r="AL79" s="70"/>
      <c r="AM79" s="70"/>
      <c r="AN79" s="70"/>
      <c r="AO79" s="70"/>
      <c r="AP79" s="70"/>
      <c r="AQ79" s="70"/>
      <c r="AR79" s="70"/>
      <c r="AS79" s="71"/>
      <c r="AT79" s="69">
        <f>データ!DU7</f>
        <v>6.9</v>
      </c>
      <c r="AU79" s="70"/>
      <c r="AV79" s="70"/>
      <c r="AW79" s="70"/>
      <c r="AX79" s="70"/>
      <c r="AY79" s="70"/>
      <c r="AZ79" s="70"/>
      <c r="BA79" s="70"/>
      <c r="BB79" s="70"/>
      <c r="BC79" s="70"/>
      <c r="BD79" s="70"/>
      <c r="BE79" s="70"/>
      <c r="BF79" s="70"/>
      <c r="BG79" s="70"/>
      <c r="BH79" s="71"/>
      <c r="BI79" s="69">
        <f>データ!DV7</f>
        <v>0.8</v>
      </c>
      <c r="BJ79" s="70"/>
      <c r="BK79" s="70"/>
      <c r="BL79" s="70"/>
      <c r="BM79" s="70"/>
      <c r="BN79" s="70"/>
      <c r="BO79" s="70"/>
      <c r="BP79" s="70"/>
      <c r="BQ79" s="70"/>
      <c r="BR79" s="70"/>
      <c r="BS79" s="70"/>
      <c r="BT79" s="70"/>
      <c r="BU79" s="70"/>
      <c r="BV79" s="70"/>
      <c r="BW79" s="71"/>
      <c r="BX79" s="69">
        <f>データ!DW7</f>
        <v>0.4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69.099999999999994</v>
      </c>
      <c r="DH79" s="70"/>
      <c r="DI79" s="70"/>
      <c r="DJ79" s="70"/>
      <c r="DK79" s="70"/>
      <c r="DL79" s="70"/>
      <c r="DM79" s="70"/>
      <c r="DN79" s="70"/>
      <c r="DO79" s="70"/>
      <c r="DP79" s="70"/>
      <c r="DQ79" s="70"/>
      <c r="DR79" s="70"/>
      <c r="DS79" s="70"/>
      <c r="DT79" s="70"/>
      <c r="DU79" s="71"/>
      <c r="DV79" s="69">
        <f>データ!EE7</f>
        <v>71.3</v>
      </c>
      <c r="DW79" s="70"/>
      <c r="DX79" s="70"/>
      <c r="DY79" s="70"/>
      <c r="DZ79" s="70"/>
      <c r="EA79" s="70"/>
      <c r="EB79" s="70"/>
      <c r="EC79" s="70"/>
      <c r="ED79" s="70"/>
      <c r="EE79" s="70"/>
      <c r="EF79" s="70"/>
      <c r="EG79" s="70"/>
      <c r="EH79" s="70"/>
      <c r="EI79" s="70"/>
      <c r="EJ79" s="71"/>
      <c r="EK79" s="69">
        <f>データ!EF7</f>
        <v>68</v>
      </c>
      <c r="EL79" s="70"/>
      <c r="EM79" s="70"/>
      <c r="EN79" s="70"/>
      <c r="EO79" s="70"/>
      <c r="EP79" s="70"/>
      <c r="EQ79" s="70"/>
      <c r="ER79" s="70"/>
      <c r="ES79" s="70"/>
      <c r="ET79" s="70"/>
      <c r="EU79" s="70"/>
      <c r="EV79" s="70"/>
      <c r="EW79" s="70"/>
      <c r="EX79" s="70"/>
      <c r="EY79" s="71"/>
      <c r="EZ79" s="69">
        <f>データ!EG7</f>
        <v>70.8</v>
      </c>
      <c r="FA79" s="70"/>
      <c r="FB79" s="70"/>
      <c r="FC79" s="70"/>
      <c r="FD79" s="70"/>
      <c r="FE79" s="70"/>
      <c r="FF79" s="70"/>
      <c r="FG79" s="70"/>
      <c r="FH79" s="70"/>
      <c r="FI79" s="70"/>
      <c r="FJ79" s="70"/>
      <c r="FK79" s="70"/>
      <c r="FL79" s="70"/>
      <c r="FM79" s="70"/>
      <c r="FN79" s="71"/>
      <c r="FO79" s="69">
        <f>データ!EH7</f>
        <v>73.3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73.8</v>
      </c>
      <c r="GU79" s="70"/>
      <c r="GV79" s="70"/>
      <c r="GW79" s="70"/>
      <c r="GX79" s="70"/>
      <c r="GY79" s="70"/>
      <c r="GZ79" s="70"/>
      <c r="HA79" s="70"/>
      <c r="HB79" s="70"/>
      <c r="HC79" s="70"/>
      <c r="HD79" s="70"/>
      <c r="HE79" s="70"/>
      <c r="HF79" s="70"/>
      <c r="HG79" s="70"/>
      <c r="HH79" s="71"/>
      <c r="HI79" s="69">
        <f>データ!EP7</f>
        <v>75.900000000000006</v>
      </c>
      <c r="HJ79" s="70"/>
      <c r="HK79" s="70"/>
      <c r="HL79" s="70"/>
      <c r="HM79" s="70"/>
      <c r="HN79" s="70"/>
      <c r="HO79" s="70"/>
      <c r="HP79" s="70"/>
      <c r="HQ79" s="70"/>
      <c r="HR79" s="70"/>
      <c r="HS79" s="70"/>
      <c r="HT79" s="70"/>
      <c r="HU79" s="70"/>
      <c r="HV79" s="70"/>
      <c r="HW79" s="71"/>
      <c r="HX79" s="69">
        <f>データ!EQ7</f>
        <v>77.599999999999994</v>
      </c>
      <c r="HY79" s="70"/>
      <c r="HZ79" s="70"/>
      <c r="IA79" s="70"/>
      <c r="IB79" s="70"/>
      <c r="IC79" s="70"/>
      <c r="ID79" s="70"/>
      <c r="IE79" s="70"/>
      <c r="IF79" s="70"/>
      <c r="IG79" s="70"/>
      <c r="IH79" s="70"/>
      <c r="II79" s="70"/>
      <c r="IJ79" s="70"/>
      <c r="IK79" s="70"/>
      <c r="IL79" s="71"/>
      <c r="IM79" s="69">
        <f>データ!ER7</f>
        <v>78.7</v>
      </c>
      <c r="IN79" s="70"/>
      <c r="IO79" s="70"/>
      <c r="IP79" s="70"/>
      <c r="IQ79" s="70"/>
      <c r="IR79" s="70"/>
      <c r="IS79" s="70"/>
      <c r="IT79" s="70"/>
      <c r="IU79" s="70"/>
      <c r="IV79" s="70"/>
      <c r="IW79" s="70"/>
      <c r="IX79" s="70"/>
      <c r="IY79" s="70"/>
      <c r="IZ79" s="70"/>
      <c r="JA79" s="71"/>
      <c r="JB79" s="69">
        <f>データ!ES7</f>
        <v>81.099999999999994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46071091</v>
      </c>
      <c r="KH79" s="67"/>
      <c r="KI79" s="67"/>
      <c r="KJ79" s="67"/>
      <c r="KK79" s="67"/>
      <c r="KL79" s="67"/>
      <c r="KM79" s="67"/>
      <c r="KN79" s="67"/>
      <c r="KO79" s="67"/>
      <c r="KP79" s="67"/>
      <c r="KQ79" s="67"/>
      <c r="KR79" s="67"/>
      <c r="KS79" s="67"/>
      <c r="KT79" s="67"/>
      <c r="KU79" s="68"/>
      <c r="KV79" s="66">
        <f>データ!FA7</f>
        <v>45815095</v>
      </c>
      <c r="KW79" s="67"/>
      <c r="KX79" s="67"/>
      <c r="KY79" s="67"/>
      <c r="KZ79" s="67"/>
      <c r="LA79" s="67"/>
      <c r="LB79" s="67"/>
      <c r="LC79" s="67"/>
      <c r="LD79" s="67"/>
      <c r="LE79" s="67"/>
      <c r="LF79" s="67"/>
      <c r="LG79" s="67"/>
      <c r="LH79" s="67"/>
      <c r="LI79" s="67"/>
      <c r="LJ79" s="68"/>
      <c r="LK79" s="66">
        <f>データ!FB7</f>
        <v>49487315</v>
      </c>
      <c r="LL79" s="67"/>
      <c r="LM79" s="67"/>
      <c r="LN79" s="67"/>
      <c r="LO79" s="67"/>
      <c r="LP79" s="67"/>
      <c r="LQ79" s="67"/>
      <c r="LR79" s="67"/>
      <c r="LS79" s="67"/>
      <c r="LT79" s="67"/>
      <c r="LU79" s="67"/>
      <c r="LV79" s="67"/>
      <c r="LW79" s="67"/>
      <c r="LX79" s="67"/>
      <c r="LY79" s="68"/>
      <c r="LZ79" s="66">
        <f>データ!FC7</f>
        <v>50018652</v>
      </c>
      <c r="MA79" s="67"/>
      <c r="MB79" s="67"/>
      <c r="MC79" s="67"/>
      <c r="MD79" s="67"/>
      <c r="ME79" s="67"/>
      <c r="MF79" s="67"/>
      <c r="MG79" s="67"/>
      <c r="MH79" s="67"/>
      <c r="MI79" s="67"/>
      <c r="MJ79" s="67"/>
      <c r="MK79" s="67"/>
      <c r="ML79" s="67"/>
      <c r="MM79" s="67"/>
      <c r="MN79" s="68"/>
      <c r="MO79" s="66">
        <f>データ!FD7</f>
        <v>50671441</v>
      </c>
      <c r="MP79" s="67"/>
      <c r="MQ79" s="67"/>
      <c r="MR79" s="67"/>
      <c r="MS79" s="67"/>
      <c r="MT79" s="67"/>
      <c r="MU79" s="67"/>
      <c r="MV79" s="67"/>
      <c r="MW79" s="67"/>
      <c r="MX79" s="67"/>
      <c r="MY79" s="67"/>
      <c r="MZ79" s="67"/>
      <c r="NA79" s="67"/>
      <c r="NB79" s="67"/>
      <c r="NC79" s="68"/>
      <c r="ND79" s="2"/>
      <c r="NE79" s="2"/>
      <c r="NF79" s="2"/>
      <c r="NG79" s="21"/>
      <c r="NH79" s="15"/>
      <c r="NI79" s="2"/>
      <c r="NJ79" s="138"/>
      <c r="NK79" s="139"/>
      <c r="NL79" s="139"/>
      <c r="NM79" s="139"/>
      <c r="NN79" s="139"/>
      <c r="NO79" s="139"/>
      <c r="NP79" s="139"/>
      <c r="NQ79" s="139"/>
      <c r="NR79" s="139"/>
      <c r="NS79" s="139"/>
      <c r="NT79" s="139"/>
      <c r="NU79" s="139"/>
      <c r="NV79" s="139"/>
      <c r="NW79" s="139"/>
      <c r="NX79" s="140"/>
    </row>
    <row r="80" spans="1:388" ht="13.65" customHeight="1" x14ac:dyDescent="0.2">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138"/>
      <c r="NK80" s="139"/>
      <c r="NL80" s="139"/>
      <c r="NM80" s="139"/>
      <c r="NN80" s="139"/>
      <c r="NO80" s="139"/>
      <c r="NP80" s="139"/>
      <c r="NQ80" s="139"/>
      <c r="NR80" s="139"/>
      <c r="NS80" s="139"/>
      <c r="NT80" s="139"/>
      <c r="NU80" s="139"/>
      <c r="NV80" s="139"/>
      <c r="NW80" s="139"/>
      <c r="NX80" s="140"/>
    </row>
    <row r="81" spans="1:388" ht="13.6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38"/>
      <c r="NK81" s="139"/>
      <c r="NL81" s="139"/>
      <c r="NM81" s="139"/>
      <c r="NN81" s="139"/>
      <c r="NO81" s="139"/>
      <c r="NP81" s="139"/>
      <c r="NQ81" s="139"/>
      <c r="NR81" s="139"/>
      <c r="NS81" s="139"/>
      <c r="NT81" s="139"/>
      <c r="NU81" s="139"/>
      <c r="NV81" s="139"/>
      <c r="NW81" s="139"/>
      <c r="NX81" s="140"/>
    </row>
    <row r="82" spans="1:388" ht="13.6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8"/>
      <c r="NK82" s="139"/>
      <c r="NL82" s="139"/>
      <c r="NM82" s="139"/>
      <c r="NN82" s="139"/>
      <c r="NO82" s="139"/>
      <c r="NP82" s="139"/>
      <c r="NQ82" s="139"/>
      <c r="NR82" s="139"/>
      <c r="NS82" s="139"/>
      <c r="NT82" s="139"/>
      <c r="NU82" s="139"/>
      <c r="NV82" s="139"/>
      <c r="NW82" s="139"/>
      <c r="NX82" s="140"/>
    </row>
    <row r="83" spans="1:388" ht="13.6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8"/>
      <c r="NK83" s="139"/>
      <c r="NL83" s="139"/>
      <c r="NM83" s="139"/>
      <c r="NN83" s="139"/>
      <c r="NO83" s="139"/>
      <c r="NP83" s="139"/>
      <c r="NQ83" s="139"/>
      <c r="NR83" s="139"/>
      <c r="NS83" s="139"/>
      <c r="NT83" s="139"/>
      <c r="NU83" s="139"/>
      <c r="NV83" s="139"/>
      <c r="NW83" s="139"/>
      <c r="NX83" s="140"/>
    </row>
    <row r="84" spans="1:388" ht="13.6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1"/>
      <c r="NK84" s="142"/>
      <c r="NL84" s="142"/>
      <c r="NM84" s="142"/>
      <c r="NN84" s="142"/>
      <c r="NO84" s="142"/>
      <c r="NP84" s="142"/>
      <c r="NQ84" s="142"/>
      <c r="NR84" s="142"/>
      <c r="NS84" s="142"/>
      <c r="NT84" s="142"/>
      <c r="NU84" s="142"/>
      <c r="NV84" s="142"/>
      <c r="NW84" s="142"/>
      <c r="NX84" s="143"/>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pCimZ1OwXZXi0pPtKBOiTObh4MCZu82Zt4hvAbZ3Gb7oxXXqsVBVLRBA/K+EzYrXIzDZ9VGd4wLXLVt4kFFgg==" saltValue="8yOs8MhLSwEkDuzsmJCd8A==" spinCount="100000" sheet="1" objects="1" scenarios="1" formatCells="0" formatColumns="0" formatRows="0"/>
  <mergeCells count="286">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72656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6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221007</v>
      </c>
      <c r="D6" s="50">
        <f t="shared" si="2"/>
        <v>46</v>
      </c>
      <c r="E6" s="50">
        <f t="shared" si="2"/>
        <v>6</v>
      </c>
      <c r="F6" s="50">
        <f t="shared" si="2"/>
        <v>0</v>
      </c>
      <c r="G6" s="50">
        <f t="shared" si="2"/>
        <v>2</v>
      </c>
      <c r="H6" s="153" t="str">
        <f>IF(H8&lt;&gt;I8,H8,"")&amp;IF(I8&lt;&gt;J8,I8,"")&amp;"　"&amp;J8</f>
        <v>静岡県静岡市　静岡市立清水病院</v>
      </c>
      <c r="I6" s="154"/>
      <c r="J6" s="155"/>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26</v>
      </c>
      <c r="R6" s="50" t="str">
        <f t="shared" si="3"/>
        <v>対象</v>
      </c>
      <c r="S6" s="50" t="str">
        <f t="shared" si="3"/>
        <v>ド 透 I 未 訓 ガ</v>
      </c>
      <c r="T6" s="50" t="str">
        <f t="shared" si="3"/>
        <v>救 臨 災 地 輪</v>
      </c>
      <c r="U6" s="51">
        <f>U8</f>
        <v>677736</v>
      </c>
      <c r="V6" s="51">
        <f>V8</f>
        <v>35997</v>
      </c>
      <c r="W6" s="50" t="str">
        <f>W8</f>
        <v>非該当</v>
      </c>
      <c r="X6" s="50" t="str">
        <f t="shared" ref="X6" si="4">X8</f>
        <v>非該当</v>
      </c>
      <c r="Y6" s="50" t="str">
        <f t="shared" si="3"/>
        <v>７：１</v>
      </c>
      <c r="Z6" s="51">
        <f t="shared" si="3"/>
        <v>463</v>
      </c>
      <c r="AA6" s="51" t="str">
        <f t="shared" si="3"/>
        <v>-</v>
      </c>
      <c r="AB6" s="51" t="str">
        <f t="shared" si="3"/>
        <v>-</v>
      </c>
      <c r="AC6" s="51" t="str">
        <f t="shared" si="3"/>
        <v>-</v>
      </c>
      <c r="AD6" s="51" t="str">
        <f t="shared" si="3"/>
        <v>-</v>
      </c>
      <c r="AE6" s="51">
        <f t="shared" si="3"/>
        <v>463</v>
      </c>
      <c r="AF6" s="51">
        <f t="shared" si="3"/>
        <v>463</v>
      </c>
      <c r="AG6" s="51" t="str">
        <f t="shared" si="3"/>
        <v>-</v>
      </c>
      <c r="AH6" s="51">
        <f t="shared" si="3"/>
        <v>463</v>
      </c>
      <c r="AI6" s="52">
        <f>IF(AI8="-",NA(),AI8)</f>
        <v>100</v>
      </c>
      <c r="AJ6" s="52">
        <f t="shared" ref="AJ6:AR6" si="5">IF(AJ8="-",NA(),AJ8)</f>
        <v>99.8</v>
      </c>
      <c r="AK6" s="52">
        <f t="shared" si="5"/>
        <v>105.7</v>
      </c>
      <c r="AL6" s="52">
        <f t="shared" si="5"/>
        <v>104.4</v>
      </c>
      <c r="AM6" s="52">
        <f t="shared" si="5"/>
        <v>100.3</v>
      </c>
      <c r="AN6" s="52">
        <f t="shared" si="5"/>
        <v>99</v>
      </c>
      <c r="AO6" s="52">
        <f t="shared" si="5"/>
        <v>103.9</v>
      </c>
      <c r="AP6" s="52">
        <f t="shared" si="5"/>
        <v>106.6</v>
      </c>
      <c r="AQ6" s="52">
        <f t="shared" si="5"/>
        <v>103.5</v>
      </c>
      <c r="AR6" s="52">
        <f t="shared" si="5"/>
        <v>96.8</v>
      </c>
      <c r="AS6" s="52" t="str">
        <f>IF(AS8="-","【-】","【"&amp;SUBSTITUTE(TEXT(AS8,"#,##0.0"),"-","△")&amp;"】")</f>
        <v>【96.6】</v>
      </c>
      <c r="AT6" s="52">
        <f>IF(AT8="-",NA(),AT8)</f>
        <v>79.900000000000006</v>
      </c>
      <c r="AU6" s="52">
        <f t="shared" ref="AU6:BC6" si="6">IF(AU8="-",NA(),AU8)</f>
        <v>75.099999999999994</v>
      </c>
      <c r="AV6" s="52">
        <f t="shared" si="6"/>
        <v>79.2</v>
      </c>
      <c r="AW6" s="52">
        <f t="shared" si="6"/>
        <v>80.5</v>
      </c>
      <c r="AX6" s="52">
        <f t="shared" si="6"/>
        <v>82.4</v>
      </c>
      <c r="AY6" s="52">
        <f t="shared" si="6"/>
        <v>92.4</v>
      </c>
      <c r="AZ6" s="52">
        <f t="shared" si="6"/>
        <v>87.5</v>
      </c>
      <c r="BA6" s="52">
        <f t="shared" si="6"/>
        <v>89.4</v>
      </c>
      <c r="BB6" s="52">
        <f t="shared" si="6"/>
        <v>88.9</v>
      </c>
      <c r="BC6" s="52">
        <f t="shared" si="6"/>
        <v>89.2</v>
      </c>
      <c r="BD6" s="52" t="str">
        <f>IF(BD8="-","【-】","【"&amp;SUBSTITUTE(TEXT(BD8,"#,##0.0"),"-","△")&amp;"】")</f>
        <v>【86.6】</v>
      </c>
      <c r="BE6" s="52">
        <f>IF(BE8="-",NA(),BE8)</f>
        <v>74.7</v>
      </c>
      <c r="BF6" s="52">
        <f t="shared" ref="BF6:BN6" si="7">IF(BF8="-",NA(),BF8)</f>
        <v>69.3</v>
      </c>
      <c r="BG6" s="52">
        <f t="shared" si="7"/>
        <v>73.8</v>
      </c>
      <c r="BH6" s="52">
        <f t="shared" si="7"/>
        <v>75.2</v>
      </c>
      <c r="BI6" s="52">
        <f t="shared" si="7"/>
        <v>77</v>
      </c>
      <c r="BJ6" s="52">
        <f t="shared" si="7"/>
        <v>89.9</v>
      </c>
      <c r="BK6" s="52">
        <f t="shared" si="7"/>
        <v>84.9</v>
      </c>
      <c r="BL6" s="52">
        <f t="shared" si="7"/>
        <v>86.9</v>
      </c>
      <c r="BM6" s="52">
        <f t="shared" si="7"/>
        <v>86.4</v>
      </c>
      <c r="BN6" s="52">
        <f t="shared" si="7"/>
        <v>86.7</v>
      </c>
      <c r="BO6" s="52" t="str">
        <f>IF(BO8="-","【-】","【"&amp;SUBSTITUTE(TEXT(BO8,"#,##0.0"),"-","△")&amp;"】")</f>
        <v>【83.9】</v>
      </c>
      <c r="BP6" s="52">
        <f>IF(BP8="-",NA(),BP8)</f>
        <v>76.5</v>
      </c>
      <c r="BQ6" s="52">
        <f t="shared" ref="BQ6:BY6" si="8">IF(BQ8="-",NA(),BQ8)</f>
        <v>61.4</v>
      </c>
      <c r="BR6" s="52">
        <f t="shared" si="8"/>
        <v>66.400000000000006</v>
      </c>
      <c r="BS6" s="52">
        <f t="shared" si="8"/>
        <v>71.400000000000006</v>
      </c>
      <c r="BT6" s="52">
        <f t="shared" si="8"/>
        <v>69.599999999999994</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49206</v>
      </c>
      <c r="CB6" s="53">
        <f t="shared" ref="CB6:CJ6" si="9">IF(CB8="-",NA(),CB8)</f>
        <v>53079</v>
      </c>
      <c r="CC6" s="53">
        <f t="shared" si="9"/>
        <v>55139</v>
      </c>
      <c r="CD6" s="53">
        <f t="shared" si="9"/>
        <v>56352</v>
      </c>
      <c r="CE6" s="53">
        <f t="shared" si="9"/>
        <v>57428</v>
      </c>
      <c r="CF6" s="53">
        <f t="shared" si="9"/>
        <v>60271</v>
      </c>
      <c r="CG6" s="53">
        <f t="shared" si="9"/>
        <v>63766</v>
      </c>
      <c r="CH6" s="53">
        <f t="shared" si="9"/>
        <v>66386</v>
      </c>
      <c r="CI6" s="53">
        <f t="shared" si="9"/>
        <v>69418</v>
      </c>
      <c r="CJ6" s="53">
        <f t="shared" si="9"/>
        <v>70803</v>
      </c>
      <c r="CK6" s="52" t="str">
        <f>IF(CK8="-","【-】","【"&amp;SUBSTITUTE(TEXT(CK8,"#,##0"),"-","△")&amp;"】")</f>
        <v>【62,428】</v>
      </c>
      <c r="CL6" s="53">
        <f>IF(CL8="-",NA(),CL8)</f>
        <v>12952</v>
      </c>
      <c r="CM6" s="53">
        <f t="shared" ref="CM6:CU6" si="10">IF(CM8="-",NA(),CM8)</f>
        <v>13100</v>
      </c>
      <c r="CN6" s="53">
        <f t="shared" si="10"/>
        <v>13055</v>
      </c>
      <c r="CO6" s="53">
        <f t="shared" si="10"/>
        <v>13202</v>
      </c>
      <c r="CP6" s="53">
        <f t="shared" si="10"/>
        <v>14332</v>
      </c>
      <c r="CQ6" s="53">
        <f t="shared" si="10"/>
        <v>16979</v>
      </c>
      <c r="CR6" s="53">
        <f t="shared" si="10"/>
        <v>18423</v>
      </c>
      <c r="CS6" s="53">
        <f t="shared" si="10"/>
        <v>19190</v>
      </c>
      <c r="CT6" s="53">
        <f t="shared" si="10"/>
        <v>19216</v>
      </c>
      <c r="CU6" s="53">
        <f t="shared" si="10"/>
        <v>20167</v>
      </c>
      <c r="CV6" s="52" t="str">
        <f>IF(CV8="-","【-】","【"&amp;SUBSTITUTE(TEXT(CV8,"#,##0"),"-","△")&amp;"】")</f>
        <v>【18,236】</v>
      </c>
      <c r="CW6" s="52">
        <f>IF(CW8="-",NA(),CW8)</f>
        <v>60.3</v>
      </c>
      <c r="CX6" s="52">
        <f t="shared" ref="CX6:DF6" si="11">IF(CX8="-",NA(),CX8)</f>
        <v>74.3</v>
      </c>
      <c r="CY6" s="52">
        <f t="shared" si="11"/>
        <v>70.7</v>
      </c>
      <c r="CZ6" s="52">
        <f t="shared" si="11"/>
        <v>68.099999999999994</v>
      </c>
      <c r="DA6" s="52">
        <f t="shared" si="11"/>
        <v>65.400000000000006</v>
      </c>
      <c r="DB6" s="52">
        <f t="shared" si="11"/>
        <v>53</v>
      </c>
      <c r="DC6" s="52">
        <f t="shared" si="11"/>
        <v>56.7</v>
      </c>
      <c r="DD6" s="52">
        <f t="shared" si="11"/>
        <v>54.2</v>
      </c>
      <c r="DE6" s="52">
        <f t="shared" si="11"/>
        <v>53.9</v>
      </c>
      <c r="DF6" s="52">
        <f t="shared" si="11"/>
        <v>54.1</v>
      </c>
      <c r="DG6" s="52" t="str">
        <f>IF(DG8="-","【-】","【"&amp;SUBSTITUTE(TEXT(DG8,"#,##0.0"),"-","△")&amp;"】")</f>
        <v>【56.1】</v>
      </c>
      <c r="DH6" s="52">
        <f>IF(DH8="-",NA(),DH8)</f>
        <v>22.4</v>
      </c>
      <c r="DI6" s="52">
        <f t="shared" ref="DI6:DQ6" si="12">IF(DI8="-",NA(),DI8)</f>
        <v>22.1</v>
      </c>
      <c r="DJ6" s="52">
        <f t="shared" si="12"/>
        <v>20.399999999999999</v>
      </c>
      <c r="DK6" s="52">
        <f t="shared" si="12"/>
        <v>21</v>
      </c>
      <c r="DL6" s="52">
        <f t="shared" si="12"/>
        <v>21.4</v>
      </c>
      <c r="DM6" s="52">
        <f t="shared" si="12"/>
        <v>26.4</v>
      </c>
      <c r="DN6" s="52">
        <f t="shared" si="12"/>
        <v>26.2</v>
      </c>
      <c r="DO6" s="52">
        <f t="shared" si="12"/>
        <v>26.3</v>
      </c>
      <c r="DP6" s="52">
        <f t="shared" si="12"/>
        <v>26.3</v>
      </c>
      <c r="DQ6" s="52">
        <f t="shared" si="12"/>
        <v>28</v>
      </c>
      <c r="DR6" s="52" t="str">
        <f>IF(DR8="-","【-】","【"&amp;SUBSTITUTE(TEXT(DR8,"#,##0.0"),"-","△")&amp;"】")</f>
        <v>【26.4】</v>
      </c>
      <c r="DS6" s="52">
        <f>IF(DS8="-",NA(),DS8)</f>
        <v>13.6</v>
      </c>
      <c r="DT6" s="52">
        <f t="shared" ref="DT6:EB6" si="13">IF(DT8="-",NA(),DT8)</f>
        <v>15.9</v>
      </c>
      <c r="DU6" s="52">
        <f t="shared" si="13"/>
        <v>6.9</v>
      </c>
      <c r="DV6" s="52">
        <f t="shared" si="13"/>
        <v>0.8</v>
      </c>
      <c r="DW6" s="52">
        <f t="shared" si="13"/>
        <v>0.4</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69.099999999999994</v>
      </c>
      <c r="EE6" s="52">
        <f t="shared" ref="EE6:EM6" si="14">IF(EE8="-",NA(),EE8)</f>
        <v>71.3</v>
      </c>
      <c r="EF6" s="52">
        <f t="shared" si="14"/>
        <v>68</v>
      </c>
      <c r="EG6" s="52">
        <f t="shared" si="14"/>
        <v>70.8</v>
      </c>
      <c r="EH6" s="52">
        <f t="shared" si="14"/>
        <v>73.3</v>
      </c>
      <c r="EI6" s="52">
        <f t="shared" si="14"/>
        <v>56.4</v>
      </c>
      <c r="EJ6" s="52">
        <f t="shared" si="14"/>
        <v>56.8</v>
      </c>
      <c r="EK6" s="52">
        <f t="shared" si="14"/>
        <v>58.5</v>
      </c>
      <c r="EL6" s="52">
        <f t="shared" si="14"/>
        <v>57.4</v>
      </c>
      <c r="EM6" s="52">
        <f t="shared" si="14"/>
        <v>57.3</v>
      </c>
      <c r="EN6" s="52" t="str">
        <f>IF(EN8="-","【-】","【"&amp;SUBSTITUTE(TEXT(EN8,"#,##0.0"),"-","△")&amp;"】")</f>
        <v>【57.0】</v>
      </c>
      <c r="EO6" s="52">
        <f>IF(EO8="-",NA(),EO8)</f>
        <v>73.8</v>
      </c>
      <c r="EP6" s="52">
        <f t="shared" ref="EP6:EX6" si="15">IF(EP8="-",NA(),EP8)</f>
        <v>75.900000000000006</v>
      </c>
      <c r="EQ6" s="52">
        <f t="shared" si="15"/>
        <v>77.599999999999994</v>
      </c>
      <c r="ER6" s="52">
        <f t="shared" si="15"/>
        <v>78.7</v>
      </c>
      <c r="ES6" s="52">
        <f t="shared" si="15"/>
        <v>81.099999999999994</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46071091</v>
      </c>
      <c r="FA6" s="53">
        <f t="shared" ref="FA6:FI6" si="16">IF(FA8="-",NA(),FA8)</f>
        <v>45815095</v>
      </c>
      <c r="FB6" s="53">
        <f t="shared" si="16"/>
        <v>49487315</v>
      </c>
      <c r="FC6" s="53">
        <f t="shared" si="16"/>
        <v>50018652</v>
      </c>
      <c r="FD6" s="53">
        <f t="shared" si="16"/>
        <v>50671441</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160</v>
      </c>
      <c r="B7" s="50">
        <f t="shared" ref="B7:AH7" si="17">B8</f>
        <v>2023</v>
      </c>
      <c r="C7" s="50">
        <f t="shared" si="17"/>
        <v>221007</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26</v>
      </c>
      <c r="R7" s="50" t="str">
        <f t="shared" si="17"/>
        <v>対象</v>
      </c>
      <c r="S7" s="50" t="str">
        <f t="shared" si="17"/>
        <v>ド 透 I 未 訓 ガ</v>
      </c>
      <c r="T7" s="50" t="str">
        <f t="shared" si="17"/>
        <v>救 臨 災 地 輪</v>
      </c>
      <c r="U7" s="51">
        <f>U8</f>
        <v>677736</v>
      </c>
      <c r="V7" s="51">
        <f>V8</f>
        <v>35997</v>
      </c>
      <c r="W7" s="50" t="str">
        <f>W8</f>
        <v>非該当</v>
      </c>
      <c r="X7" s="50" t="str">
        <f t="shared" si="17"/>
        <v>非該当</v>
      </c>
      <c r="Y7" s="50" t="str">
        <f t="shared" si="17"/>
        <v>７：１</v>
      </c>
      <c r="Z7" s="51">
        <f t="shared" si="17"/>
        <v>463</v>
      </c>
      <c r="AA7" s="51" t="str">
        <f t="shared" si="17"/>
        <v>-</v>
      </c>
      <c r="AB7" s="51" t="str">
        <f t="shared" si="17"/>
        <v>-</v>
      </c>
      <c r="AC7" s="51" t="str">
        <f t="shared" si="17"/>
        <v>-</v>
      </c>
      <c r="AD7" s="51" t="str">
        <f t="shared" si="17"/>
        <v>-</v>
      </c>
      <c r="AE7" s="51">
        <f t="shared" si="17"/>
        <v>463</v>
      </c>
      <c r="AF7" s="51">
        <f t="shared" si="17"/>
        <v>463</v>
      </c>
      <c r="AG7" s="51" t="str">
        <f t="shared" si="17"/>
        <v>-</v>
      </c>
      <c r="AH7" s="51">
        <f t="shared" si="17"/>
        <v>463</v>
      </c>
      <c r="AI7" s="52">
        <f>AI8</f>
        <v>100</v>
      </c>
      <c r="AJ7" s="52">
        <f t="shared" ref="AJ7:AR7" si="18">AJ8</f>
        <v>99.8</v>
      </c>
      <c r="AK7" s="52">
        <f t="shared" si="18"/>
        <v>105.7</v>
      </c>
      <c r="AL7" s="52">
        <f t="shared" si="18"/>
        <v>104.4</v>
      </c>
      <c r="AM7" s="52">
        <f t="shared" si="18"/>
        <v>100.3</v>
      </c>
      <c r="AN7" s="52">
        <f t="shared" si="18"/>
        <v>99</v>
      </c>
      <c r="AO7" s="52">
        <f t="shared" si="18"/>
        <v>103.9</v>
      </c>
      <c r="AP7" s="52">
        <f t="shared" si="18"/>
        <v>106.6</v>
      </c>
      <c r="AQ7" s="52">
        <f t="shared" si="18"/>
        <v>103.5</v>
      </c>
      <c r="AR7" s="52">
        <f t="shared" si="18"/>
        <v>96.8</v>
      </c>
      <c r="AS7" s="52"/>
      <c r="AT7" s="52">
        <f>AT8</f>
        <v>79.900000000000006</v>
      </c>
      <c r="AU7" s="52">
        <f t="shared" ref="AU7:BC7" si="19">AU8</f>
        <v>75.099999999999994</v>
      </c>
      <c r="AV7" s="52">
        <f t="shared" si="19"/>
        <v>79.2</v>
      </c>
      <c r="AW7" s="52">
        <f t="shared" si="19"/>
        <v>80.5</v>
      </c>
      <c r="AX7" s="52">
        <f t="shared" si="19"/>
        <v>82.4</v>
      </c>
      <c r="AY7" s="52">
        <f t="shared" si="19"/>
        <v>92.4</v>
      </c>
      <c r="AZ7" s="52">
        <f t="shared" si="19"/>
        <v>87.5</v>
      </c>
      <c r="BA7" s="52">
        <f t="shared" si="19"/>
        <v>89.4</v>
      </c>
      <c r="BB7" s="52">
        <f t="shared" si="19"/>
        <v>88.9</v>
      </c>
      <c r="BC7" s="52">
        <f t="shared" si="19"/>
        <v>89.2</v>
      </c>
      <c r="BD7" s="52"/>
      <c r="BE7" s="52">
        <f>BE8</f>
        <v>74.7</v>
      </c>
      <c r="BF7" s="52">
        <f t="shared" ref="BF7:BN7" si="20">BF8</f>
        <v>69.3</v>
      </c>
      <c r="BG7" s="52">
        <f t="shared" si="20"/>
        <v>73.8</v>
      </c>
      <c r="BH7" s="52">
        <f t="shared" si="20"/>
        <v>75.2</v>
      </c>
      <c r="BI7" s="52">
        <f t="shared" si="20"/>
        <v>77</v>
      </c>
      <c r="BJ7" s="52">
        <f t="shared" si="20"/>
        <v>89.9</v>
      </c>
      <c r="BK7" s="52">
        <f t="shared" si="20"/>
        <v>84.9</v>
      </c>
      <c r="BL7" s="52">
        <f t="shared" si="20"/>
        <v>86.9</v>
      </c>
      <c r="BM7" s="52">
        <f t="shared" si="20"/>
        <v>86.4</v>
      </c>
      <c r="BN7" s="52">
        <f t="shared" si="20"/>
        <v>86.7</v>
      </c>
      <c r="BO7" s="52"/>
      <c r="BP7" s="52">
        <f>BP8</f>
        <v>76.5</v>
      </c>
      <c r="BQ7" s="52">
        <f t="shared" ref="BQ7:BY7" si="21">BQ8</f>
        <v>61.4</v>
      </c>
      <c r="BR7" s="52">
        <f t="shared" si="21"/>
        <v>66.400000000000006</v>
      </c>
      <c r="BS7" s="52">
        <f t="shared" si="21"/>
        <v>71.400000000000006</v>
      </c>
      <c r="BT7" s="52">
        <f t="shared" si="21"/>
        <v>69.599999999999994</v>
      </c>
      <c r="BU7" s="52">
        <f t="shared" si="21"/>
        <v>77</v>
      </c>
      <c r="BV7" s="52">
        <f t="shared" si="21"/>
        <v>68.400000000000006</v>
      </c>
      <c r="BW7" s="52">
        <f t="shared" si="21"/>
        <v>68.2</v>
      </c>
      <c r="BX7" s="52">
        <f t="shared" si="21"/>
        <v>68.400000000000006</v>
      </c>
      <c r="BY7" s="52">
        <f t="shared" si="21"/>
        <v>70.900000000000006</v>
      </c>
      <c r="BZ7" s="52"/>
      <c r="CA7" s="53">
        <f>CA8</f>
        <v>49206</v>
      </c>
      <c r="CB7" s="53">
        <f t="shared" ref="CB7:CJ7" si="22">CB8</f>
        <v>53079</v>
      </c>
      <c r="CC7" s="53">
        <f t="shared" si="22"/>
        <v>55139</v>
      </c>
      <c r="CD7" s="53">
        <f t="shared" si="22"/>
        <v>56352</v>
      </c>
      <c r="CE7" s="53">
        <f t="shared" si="22"/>
        <v>57428</v>
      </c>
      <c r="CF7" s="53">
        <f t="shared" si="22"/>
        <v>60271</v>
      </c>
      <c r="CG7" s="53">
        <f t="shared" si="22"/>
        <v>63766</v>
      </c>
      <c r="CH7" s="53">
        <f t="shared" si="22"/>
        <v>66386</v>
      </c>
      <c r="CI7" s="53">
        <f t="shared" si="22"/>
        <v>69418</v>
      </c>
      <c r="CJ7" s="53">
        <f t="shared" si="22"/>
        <v>70803</v>
      </c>
      <c r="CK7" s="52"/>
      <c r="CL7" s="53">
        <f>CL8</f>
        <v>12952</v>
      </c>
      <c r="CM7" s="53">
        <f t="shared" ref="CM7:CU7" si="23">CM8</f>
        <v>13100</v>
      </c>
      <c r="CN7" s="53">
        <f t="shared" si="23"/>
        <v>13055</v>
      </c>
      <c r="CO7" s="53">
        <f t="shared" si="23"/>
        <v>13202</v>
      </c>
      <c r="CP7" s="53">
        <f t="shared" si="23"/>
        <v>14332</v>
      </c>
      <c r="CQ7" s="53">
        <f t="shared" si="23"/>
        <v>16979</v>
      </c>
      <c r="CR7" s="53">
        <f t="shared" si="23"/>
        <v>18423</v>
      </c>
      <c r="CS7" s="53">
        <f t="shared" si="23"/>
        <v>19190</v>
      </c>
      <c r="CT7" s="53">
        <f t="shared" si="23"/>
        <v>19216</v>
      </c>
      <c r="CU7" s="53">
        <f t="shared" si="23"/>
        <v>20167</v>
      </c>
      <c r="CV7" s="52"/>
      <c r="CW7" s="52">
        <f>CW8</f>
        <v>60.3</v>
      </c>
      <c r="CX7" s="52">
        <f t="shared" ref="CX7:DF7" si="24">CX8</f>
        <v>74.3</v>
      </c>
      <c r="CY7" s="52">
        <f t="shared" si="24"/>
        <v>70.7</v>
      </c>
      <c r="CZ7" s="52">
        <f t="shared" si="24"/>
        <v>68.099999999999994</v>
      </c>
      <c r="DA7" s="52">
        <f t="shared" si="24"/>
        <v>65.400000000000006</v>
      </c>
      <c r="DB7" s="52">
        <f t="shared" si="24"/>
        <v>53</v>
      </c>
      <c r="DC7" s="52">
        <f t="shared" si="24"/>
        <v>56.7</v>
      </c>
      <c r="DD7" s="52">
        <f t="shared" si="24"/>
        <v>54.2</v>
      </c>
      <c r="DE7" s="52">
        <f t="shared" si="24"/>
        <v>53.9</v>
      </c>
      <c r="DF7" s="52">
        <f t="shared" si="24"/>
        <v>54.1</v>
      </c>
      <c r="DG7" s="52"/>
      <c r="DH7" s="52">
        <f>DH8</f>
        <v>22.4</v>
      </c>
      <c r="DI7" s="52">
        <f t="shared" ref="DI7:DQ7" si="25">DI8</f>
        <v>22.1</v>
      </c>
      <c r="DJ7" s="52">
        <f t="shared" si="25"/>
        <v>20.399999999999999</v>
      </c>
      <c r="DK7" s="52">
        <f t="shared" si="25"/>
        <v>21</v>
      </c>
      <c r="DL7" s="52">
        <f t="shared" si="25"/>
        <v>21.4</v>
      </c>
      <c r="DM7" s="52">
        <f t="shared" si="25"/>
        <v>26.4</v>
      </c>
      <c r="DN7" s="52">
        <f t="shared" si="25"/>
        <v>26.2</v>
      </c>
      <c r="DO7" s="52">
        <f t="shared" si="25"/>
        <v>26.3</v>
      </c>
      <c r="DP7" s="52">
        <f t="shared" si="25"/>
        <v>26.3</v>
      </c>
      <c r="DQ7" s="52">
        <f t="shared" si="25"/>
        <v>28</v>
      </c>
      <c r="DR7" s="52"/>
      <c r="DS7" s="52">
        <f>DS8</f>
        <v>13.6</v>
      </c>
      <c r="DT7" s="52">
        <f t="shared" ref="DT7:EB7" si="26">DT8</f>
        <v>15.9</v>
      </c>
      <c r="DU7" s="52">
        <f t="shared" si="26"/>
        <v>6.9</v>
      </c>
      <c r="DV7" s="52">
        <f t="shared" si="26"/>
        <v>0.8</v>
      </c>
      <c r="DW7" s="52">
        <f t="shared" si="26"/>
        <v>0.4</v>
      </c>
      <c r="DX7" s="52">
        <f t="shared" si="26"/>
        <v>40.1</v>
      </c>
      <c r="DY7" s="52">
        <f t="shared" si="26"/>
        <v>40.799999999999997</v>
      </c>
      <c r="DZ7" s="52">
        <f t="shared" si="26"/>
        <v>40.4</v>
      </c>
      <c r="EA7" s="52">
        <f t="shared" si="26"/>
        <v>33.799999999999997</v>
      </c>
      <c r="EB7" s="52">
        <f t="shared" si="26"/>
        <v>29.9</v>
      </c>
      <c r="EC7" s="52"/>
      <c r="ED7" s="52">
        <f>ED8</f>
        <v>69.099999999999994</v>
      </c>
      <c r="EE7" s="52">
        <f t="shared" ref="EE7:EM7" si="27">EE8</f>
        <v>71.3</v>
      </c>
      <c r="EF7" s="52">
        <f t="shared" si="27"/>
        <v>68</v>
      </c>
      <c r="EG7" s="52">
        <f t="shared" si="27"/>
        <v>70.8</v>
      </c>
      <c r="EH7" s="52">
        <f t="shared" si="27"/>
        <v>73.3</v>
      </c>
      <c r="EI7" s="52">
        <f t="shared" si="27"/>
        <v>56.4</v>
      </c>
      <c r="EJ7" s="52">
        <f t="shared" si="27"/>
        <v>56.8</v>
      </c>
      <c r="EK7" s="52">
        <f t="shared" si="27"/>
        <v>58.5</v>
      </c>
      <c r="EL7" s="52">
        <f t="shared" si="27"/>
        <v>57.4</v>
      </c>
      <c r="EM7" s="52">
        <f t="shared" si="27"/>
        <v>57.3</v>
      </c>
      <c r="EN7" s="52"/>
      <c r="EO7" s="52">
        <f>EO8</f>
        <v>73.8</v>
      </c>
      <c r="EP7" s="52">
        <f t="shared" ref="EP7:EX7" si="28">EP8</f>
        <v>75.900000000000006</v>
      </c>
      <c r="EQ7" s="52">
        <f t="shared" si="28"/>
        <v>77.599999999999994</v>
      </c>
      <c r="ER7" s="52">
        <f t="shared" si="28"/>
        <v>78.7</v>
      </c>
      <c r="ES7" s="52">
        <f t="shared" si="28"/>
        <v>81.099999999999994</v>
      </c>
      <c r="ET7" s="52">
        <f t="shared" si="28"/>
        <v>71.099999999999994</v>
      </c>
      <c r="EU7" s="52">
        <f t="shared" si="28"/>
        <v>69.8</v>
      </c>
      <c r="EV7" s="52">
        <f t="shared" si="28"/>
        <v>69.7</v>
      </c>
      <c r="EW7" s="52">
        <f t="shared" si="28"/>
        <v>68.8</v>
      </c>
      <c r="EX7" s="52">
        <f t="shared" si="28"/>
        <v>68.599999999999994</v>
      </c>
      <c r="EY7" s="52"/>
      <c r="EZ7" s="53">
        <f>EZ8</f>
        <v>46071091</v>
      </c>
      <c r="FA7" s="53">
        <f t="shared" ref="FA7:FI7" si="29">FA8</f>
        <v>45815095</v>
      </c>
      <c r="FB7" s="53">
        <f t="shared" si="29"/>
        <v>49487315</v>
      </c>
      <c r="FC7" s="53">
        <f t="shared" si="29"/>
        <v>50018652</v>
      </c>
      <c r="FD7" s="53">
        <f t="shared" si="29"/>
        <v>50671441</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221007</v>
      </c>
      <c r="D8" s="55">
        <v>46</v>
      </c>
      <c r="E8" s="55">
        <v>6</v>
      </c>
      <c r="F8" s="55">
        <v>0</v>
      </c>
      <c r="G8" s="55">
        <v>2</v>
      </c>
      <c r="H8" s="55" t="s">
        <v>161</v>
      </c>
      <c r="I8" s="55" t="s">
        <v>162</v>
      </c>
      <c r="J8" s="55" t="s">
        <v>163</v>
      </c>
      <c r="K8" s="55" t="s">
        <v>164</v>
      </c>
      <c r="L8" s="55" t="s">
        <v>165</v>
      </c>
      <c r="M8" s="55" t="s">
        <v>166</v>
      </c>
      <c r="N8" s="55" t="s">
        <v>167</v>
      </c>
      <c r="O8" s="55" t="s">
        <v>168</v>
      </c>
      <c r="P8" s="55" t="s">
        <v>169</v>
      </c>
      <c r="Q8" s="56">
        <v>26</v>
      </c>
      <c r="R8" s="55" t="s">
        <v>170</v>
      </c>
      <c r="S8" s="55" t="s">
        <v>171</v>
      </c>
      <c r="T8" s="55" t="s">
        <v>172</v>
      </c>
      <c r="U8" s="56">
        <v>677736</v>
      </c>
      <c r="V8" s="56">
        <v>35997</v>
      </c>
      <c r="W8" s="55" t="s">
        <v>173</v>
      </c>
      <c r="X8" s="55" t="s">
        <v>173</v>
      </c>
      <c r="Y8" s="57" t="s">
        <v>174</v>
      </c>
      <c r="Z8" s="56">
        <v>463</v>
      </c>
      <c r="AA8" s="56" t="s">
        <v>40</v>
      </c>
      <c r="AB8" s="56" t="s">
        <v>40</v>
      </c>
      <c r="AC8" s="56" t="s">
        <v>40</v>
      </c>
      <c r="AD8" s="56" t="s">
        <v>40</v>
      </c>
      <c r="AE8" s="56">
        <v>463</v>
      </c>
      <c r="AF8" s="56">
        <v>463</v>
      </c>
      <c r="AG8" s="56" t="s">
        <v>40</v>
      </c>
      <c r="AH8" s="56">
        <v>463</v>
      </c>
      <c r="AI8" s="58">
        <v>100</v>
      </c>
      <c r="AJ8" s="58">
        <v>99.8</v>
      </c>
      <c r="AK8" s="58">
        <v>105.7</v>
      </c>
      <c r="AL8" s="58">
        <v>104.4</v>
      </c>
      <c r="AM8" s="58">
        <v>100.3</v>
      </c>
      <c r="AN8" s="58">
        <v>99</v>
      </c>
      <c r="AO8" s="58">
        <v>103.9</v>
      </c>
      <c r="AP8" s="58">
        <v>106.6</v>
      </c>
      <c r="AQ8" s="58">
        <v>103.5</v>
      </c>
      <c r="AR8" s="58">
        <v>96.8</v>
      </c>
      <c r="AS8" s="58">
        <v>96.6</v>
      </c>
      <c r="AT8" s="58">
        <v>79.900000000000006</v>
      </c>
      <c r="AU8" s="58">
        <v>75.099999999999994</v>
      </c>
      <c r="AV8" s="58">
        <v>79.2</v>
      </c>
      <c r="AW8" s="58">
        <v>80.5</v>
      </c>
      <c r="AX8" s="58">
        <v>82.4</v>
      </c>
      <c r="AY8" s="58">
        <v>92.4</v>
      </c>
      <c r="AZ8" s="58">
        <v>87.5</v>
      </c>
      <c r="BA8" s="58">
        <v>89.4</v>
      </c>
      <c r="BB8" s="58">
        <v>88.9</v>
      </c>
      <c r="BC8" s="58">
        <v>89.2</v>
      </c>
      <c r="BD8" s="58">
        <v>86.6</v>
      </c>
      <c r="BE8" s="59">
        <v>74.7</v>
      </c>
      <c r="BF8" s="59">
        <v>69.3</v>
      </c>
      <c r="BG8" s="59">
        <v>73.8</v>
      </c>
      <c r="BH8" s="59">
        <v>75.2</v>
      </c>
      <c r="BI8" s="59">
        <v>77</v>
      </c>
      <c r="BJ8" s="59">
        <v>89.9</v>
      </c>
      <c r="BK8" s="59">
        <v>84.9</v>
      </c>
      <c r="BL8" s="59">
        <v>86.9</v>
      </c>
      <c r="BM8" s="59">
        <v>86.4</v>
      </c>
      <c r="BN8" s="59">
        <v>86.7</v>
      </c>
      <c r="BO8" s="59">
        <v>83.9</v>
      </c>
      <c r="BP8" s="58">
        <v>76.5</v>
      </c>
      <c r="BQ8" s="58">
        <v>61.4</v>
      </c>
      <c r="BR8" s="58">
        <v>66.400000000000006</v>
      </c>
      <c r="BS8" s="58">
        <v>71.400000000000006</v>
      </c>
      <c r="BT8" s="58">
        <v>69.599999999999994</v>
      </c>
      <c r="BU8" s="58">
        <v>77</v>
      </c>
      <c r="BV8" s="58">
        <v>68.400000000000006</v>
      </c>
      <c r="BW8" s="58">
        <v>68.2</v>
      </c>
      <c r="BX8" s="58">
        <v>68.400000000000006</v>
      </c>
      <c r="BY8" s="58">
        <v>70.900000000000006</v>
      </c>
      <c r="BZ8" s="58">
        <v>68.7</v>
      </c>
      <c r="CA8" s="59">
        <v>49206</v>
      </c>
      <c r="CB8" s="59">
        <v>53079</v>
      </c>
      <c r="CC8" s="59">
        <v>55139</v>
      </c>
      <c r="CD8" s="59">
        <v>56352</v>
      </c>
      <c r="CE8" s="59">
        <v>57428</v>
      </c>
      <c r="CF8" s="59">
        <v>60271</v>
      </c>
      <c r="CG8" s="59">
        <v>63766</v>
      </c>
      <c r="CH8" s="59">
        <v>66386</v>
      </c>
      <c r="CI8" s="59">
        <v>69418</v>
      </c>
      <c r="CJ8" s="59">
        <v>70803</v>
      </c>
      <c r="CK8" s="58">
        <v>62428</v>
      </c>
      <c r="CL8" s="59">
        <v>12952</v>
      </c>
      <c r="CM8" s="59">
        <v>13100</v>
      </c>
      <c r="CN8" s="59">
        <v>13055</v>
      </c>
      <c r="CO8" s="59">
        <v>13202</v>
      </c>
      <c r="CP8" s="59">
        <v>14332</v>
      </c>
      <c r="CQ8" s="59">
        <v>16979</v>
      </c>
      <c r="CR8" s="59">
        <v>18423</v>
      </c>
      <c r="CS8" s="59">
        <v>19190</v>
      </c>
      <c r="CT8" s="59">
        <v>19216</v>
      </c>
      <c r="CU8" s="59">
        <v>20167</v>
      </c>
      <c r="CV8" s="58">
        <v>18236</v>
      </c>
      <c r="CW8" s="59">
        <v>60.3</v>
      </c>
      <c r="CX8" s="59">
        <v>74.3</v>
      </c>
      <c r="CY8" s="59">
        <v>70.7</v>
      </c>
      <c r="CZ8" s="59">
        <v>68.099999999999994</v>
      </c>
      <c r="DA8" s="59">
        <v>65.400000000000006</v>
      </c>
      <c r="DB8" s="59">
        <v>53</v>
      </c>
      <c r="DC8" s="59">
        <v>56.7</v>
      </c>
      <c r="DD8" s="59">
        <v>54.2</v>
      </c>
      <c r="DE8" s="59">
        <v>53.9</v>
      </c>
      <c r="DF8" s="59">
        <v>54.1</v>
      </c>
      <c r="DG8" s="59">
        <v>56.1</v>
      </c>
      <c r="DH8" s="59">
        <v>22.4</v>
      </c>
      <c r="DI8" s="59">
        <v>22.1</v>
      </c>
      <c r="DJ8" s="59">
        <v>20.399999999999999</v>
      </c>
      <c r="DK8" s="59">
        <v>21</v>
      </c>
      <c r="DL8" s="59">
        <v>21.4</v>
      </c>
      <c r="DM8" s="59">
        <v>26.4</v>
      </c>
      <c r="DN8" s="59">
        <v>26.2</v>
      </c>
      <c r="DO8" s="59">
        <v>26.3</v>
      </c>
      <c r="DP8" s="59">
        <v>26.3</v>
      </c>
      <c r="DQ8" s="59">
        <v>28</v>
      </c>
      <c r="DR8" s="59">
        <v>26.4</v>
      </c>
      <c r="DS8" s="59">
        <v>13.6</v>
      </c>
      <c r="DT8" s="59">
        <v>15.9</v>
      </c>
      <c r="DU8" s="59">
        <v>6.9</v>
      </c>
      <c r="DV8" s="59">
        <v>0.8</v>
      </c>
      <c r="DW8" s="59">
        <v>0.4</v>
      </c>
      <c r="DX8" s="59">
        <v>40.1</v>
      </c>
      <c r="DY8" s="59">
        <v>40.799999999999997</v>
      </c>
      <c r="DZ8" s="59">
        <v>40.4</v>
      </c>
      <c r="EA8" s="59">
        <v>33.799999999999997</v>
      </c>
      <c r="EB8" s="59">
        <v>29.9</v>
      </c>
      <c r="EC8" s="59">
        <v>54.5</v>
      </c>
      <c r="ED8" s="58">
        <v>69.099999999999994</v>
      </c>
      <c r="EE8" s="58">
        <v>71.3</v>
      </c>
      <c r="EF8" s="58">
        <v>68</v>
      </c>
      <c r="EG8" s="58">
        <v>70.8</v>
      </c>
      <c r="EH8" s="58">
        <v>73.3</v>
      </c>
      <c r="EI8" s="58">
        <v>56.4</v>
      </c>
      <c r="EJ8" s="58">
        <v>56.8</v>
      </c>
      <c r="EK8" s="58">
        <v>58.5</v>
      </c>
      <c r="EL8" s="58">
        <v>57.4</v>
      </c>
      <c r="EM8" s="58">
        <v>57.3</v>
      </c>
      <c r="EN8" s="58">
        <v>57</v>
      </c>
      <c r="EO8" s="58">
        <v>73.8</v>
      </c>
      <c r="EP8" s="58">
        <v>75.900000000000006</v>
      </c>
      <c r="EQ8" s="58">
        <v>77.599999999999994</v>
      </c>
      <c r="ER8" s="58">
        <v>78.7</v>
      </c>
      <c r="ES8" s="58">
        <v>81.099999999999994</v>
      </c>
      <c r="ET8" s="58">
        <v>71.099999999999994</v>
      </c>
      <c r="EU8" s="58">
        <v>69.8</v>
      </c>
      <c r="EV8" s="58">
        <v>69.7</v>
      </c>
      <c r="EW8" s="58">
        <v>68.8</v>
      </c>
      <c r="EX8" s="58">
        <v>68.599999999999994</v>
      </c>
      <c r="EY8" s="58">
        <v>70.400000000000006</v>
      </c>
      <c r="EZ8" s="59">
        <v>46071091</v>
      </c>
      <c r="FA8" s="59">
        <v>45815095</v>
      </c>
      <c r="FB8" s="59">
        <v>49487315</v>
      </c>
      <c r="FC8" s="59">
        <v>50018652</v>
      </c>
      <c r="FD8" s="59">
        <v>50671441</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F1743DA-76CA-4044-86D8-ECE47D00CB7D}"/>
</file>

<file path=customXml/itemProps2.xml><?xml version="1.0" encoding="utf-8"?>
<ds:datastoreItem xmlns:ds="http://schemas.openxmlformats.org/officeDocument/2006/customXml" ds:itemID="{864080AB-4126-4011-BA40-1BBFF6C8AE69}"/>
</file>

<file path=customXml/itemProps3.xml><?xml version="1.0" encoding="utf-8"?>
<ds:datastoreItem xmlns:ds="http://schemas.openxmlformats.org/officeDocument/2006/customXml" ds:itemID="{A5C6A609-B799-4BF1-81E9-B57CB35989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2025-02-13T09:32:03Z</dcterms:created>
  <dcterms:modified xsi:type="dcterms:W3CDTF">2025-02-13T09:32:14Z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