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drawings/drawing7.xml" ContentType="application/vnd.openxmlformats-officedocument.drawingml.chartshapes+xml"/>
  <Override PartName="/xl/drawings/drawing3.xml" ContentType="application/vnd.openxmlformats-officedocument.drawingml.chartshapes+xml"/>
  <Override PartName="/xl/drawings/drawing6.xml" ContentType="application/vnd.openxmlformats-officedocument.drawingml.chartshapes+xml"/>
  <Override PartName="/xl/drawings/drawing4.xml" ContentType="application/vnd.openxmlformats-officedocument.drawingml.chartshapes+xml"/>
  <Override PartName="/xl/drawings/drawing9.xml" ContentType="application/vnd.openxmlformats-officedocument.drawingml.chartshapes+xml"/>
  <Override PartName="/xl/drawings/drawing8.xml" ContentType="application/vnd.openxmlformats-officedocument.drawingml.chartshapes+xml"/>
  <Override PartName="/xl/drawings/drawing5.xml" ContentType="application/vnd.openxmlformats-officedocument.drawingml.chartshapes+xml"/>
  <Override PartName="/xl/drawings/drawing10.xml" ContentType="application/vnd.openxmlformats-officedocument.drawingml.chartshap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2" documentId="11_CC641ABA393E7795368FC8F3AFD967373BE72B4D" xr6:coauthVersionLast="47" xr6:coauthVersionMax="47" xr10:uidLastSave="{6F041EC8-9DB6-48F9-B16E-6650889AFE38}"/>
  <workbookProtection workbookAlgorithmName="SHA-512" workbookHashValue="VF5h/exdCI/puvoT5TtsQjCEE8pfEUPRjpSCqVi40UZCAJnDJaDzanTA4y06b3ux21ZgleMN/IWpufYKMu/aDQ==" workbookSaltValue="gzXeA4mw/zN9FO4wL2wOog==" workbookSpinCount="100000" lockStructure="1"/>
  <bookViews>
    <workbookView xWindow="-110" yWindow="-110" windowWidth="19420" windowHeight="1150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DO7" i="5"/>
  <c r="DN7" i="5"/>
  <c r="DM7" i="5"/>
  <c r="DL7" i="5"/>
  <c r="JV31" i="4" s="1"/>
  <c r="DK7" i="5"/>
  <c r="DI7" i="5"/>
  <c r="MI78" i="4" s="1"/>
  <c r="DH7" i="5"/>
  <c r="LT78" i="4" s="1"/>
  <c r="DG7" i="5"/>
  <c r="DF7" i="5"/>
  <c r="DE7" i="5"/>
  <c r="DD7" i="5"/>
  <c r="MI77" i="4" s="1"/>
  <c r="DC7" i="5"/>
  <c r="DB7" i="5"/>
  <c r="DA7" i="5"/>
  <c r="CZ7" i="5"/>
  <c r="KA77" i="4" s="1"/>
  <c r="CN7" i="5"/>
  <c r="CV76" i="4" s="1"/>
  <c r="CM7" i="5"/>
  <c r="BZ7" i="5"/>
  <c r="MA53" i="4" s="1"/>
  <c r="BY7" i="5"/>
  <c r="LH53" i="4" s="1"/>
  <c r="BX7" i="5"/>
  <c r="BW7" i="5"/>
  <c r="BV7" i="5"/>
  <c r="JC53" i="4" s="1"/>
  <c r="BU7" i="5"/>
  <c r="BT7" i="5"/>
  <c r="BS7" i="5"/>
  <c r="BR7" i="5"/>
  <c r="BQ7" i="5"/>
  <c r="BO7" i="5"/>
  <c r="BN7" i="5"/>
  <c r="BM7" i="5"/>
  <c r="BL7" i="5"/>
  <c r="FE53" i="4" s="1"/>
  <c r="BK7" i="5"/>
  <c r="BJ7" i="5"/>
  <c r="BI7" i="5"/>
  <c r="BH7" i="5"/>
  <c r="BG7" i="5"/>
  <c r="BF7" i="5"/>
  <c r="BD7" i="5"/>
  <c r="BC7" i="5"/>
  <c r="BB7" i="5"/>
  <c r="BG53" i="4" s="1"/>
  <c r="BA7" i="5"/>
  <c r="AZ7" i="5"/>
  <c r="AY7" i="5"/>
  <c r="CS52" i="4" s="1"/>
  <c r="AX7" i="5"/>
  <c r="AW7" i="5"/>
  <c r="AV7" i="5"/>
  <c r="AN52" i="4" s="1"/>
  <c r="AU7" i="5"/>
  <c r="U52" i="4" s="1"/>
  <c r="AS7" i="5"/>
  <c r="AR7" i="5"/>
  <c r="AQ7" i="5"/>
  <c r="FX32" i="4" s="1"/>
  <c r="AP7" i="5"/>
  <c r="FE32" i="4" s="1"/>
  <c r="AO7" i="5"/>
  <c r="AN7" i="5"/>
  <c r="AM7" i="5"/>
  <c r="AL7" i="5"/>
  <c r="AK7" i="5"/>
  <c r="AJ7" i="5"/>
  <c r="AH7" i="5"/>
  <c r="AG7" i="5"/>
  <c r="BZ32" i="4" s="1"/>
  <c r="AF7" i="5"/>
  <c r="AE7" i="5"/>
  <c r="AD7" i="5"/>
  <c r="U32" i="4" s="1"/>
  <c r="AC7" i="5"/>
  <c r="AB7" i="5"/>
  <c r="AA7" i="5"/>
  <c r="Z7" i="5"/>
  <c r="Y7" i="5"/>
  <c r="X7" i="5"/>
  <c r="W7" i="5"/>
  <c r="V7" i="5"/>
  <c r="HX10" i="4" s="1"/>
  <c r="U7" i="5"/>
  <c r="LJ8" i="4" s="1"/>
  <c r="T7" i="5"/>
  <c r="S7" i="5"/>
  <c r="R7" i="5"/>
  <c r="Q7" i="5"/>
  <c r="P7" i="5"/>
  <c r="O7" i="5"/>
  <c r="N7" i="5"/>
  <c r="FJ8" i="4" s="1"/>
  <c r="M7" i="5"/>
  <c r="DU8" i="4" s="1"/>
  <c r="L7" i="5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E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67" i="4"/>
  <c r="KO53" i="4"/>
  <c r="JV53" i="4"/>
  <c r="HJ53" i="4"/>
  <c r="GQ53" i="4"/>
  <c r="FX53" i="4"/>
  <c r="EL53" i="4"/>
  <c r="CS53" i="4"/>
  <c r="BZ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BZ52" i="4"/>
  <c r="BG52" i="4"/>
  <c r="MA32" i="4"/>
  <c r="LH32" i="4"/>
  <c r="KO32" i="4"/>
  <c r="JC32" i="4"/>
  <c r="HJ32" i="4"/>
  <c r="GQ32" i="4"/>
  <c r="EL32" i="4"/>
  <c r="CS32" i="4"/>
  <c r="BG32" i="4"/>
  <c r="AN32" i="4"/>
  <c r="MA31" i="4"/>
  <c r="LH31" i="4"/>
  <c r="KO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DU10" i="4"/>
  <c r="CF10" i="4"/>
  <c r="B10" i="4"/>
  <c r="JQ8" i="4"/>
  <c r="HX8" i="4"/>
  <c r="CF8" i="4"/>
  <c r="AQ8" i="4"/>
  <c r="LT76" i="4" l="1"/>
  <c r="GQ51" i="4"/>
  <c r="LH30" i="4"/>
  <c r="IE76" i="4"/>
  <c r="BZ51" i="4"/>
  <c r="GQ30" i="4"/>
  <c r="BZ30" i="4"/>
  <c r="BK76" i="4"/>
  <c r="LH51" i="4"/>
  <c r="B11" i="5"/>
  <c r="F11" i="5"/>
  <c r="C11" i="5"/>
  <c r="D11" i="5"/>
  <c r="IT76" i="4" l="1"/>
  <c r="CS51" i="4"/>
  <c r="HJ30" i="4"/>
  <c r="CS30" i="4"/>
  <c r="BZ76" i="4"/>
  <c r="MA51" i="4"/>
  <c r="MI76" i="4"/>
  <c r="HJ51" i="4"/>
  <c r="MA30" i="4"/>
  <c r="KA76" i="4"/>
  <c r="GL76" i="4"/>
  <c r="U51" i="4"/>
  <c r="EL30" i="4"/>
  <c r="U30" i="4"/>
  <c r="R76" i="4"/>
  <c r="JC51" i="4"/>
  <c r="EL51" i="4"/>
  <c r="JC30" i="4"/>
  <c r="AV76" i="4"/>
  <c r="KO51" i="4"/>
  <c r="LE76" i="4"/>
  <c r="FX51" i="4"/>
  <c r="KO30" i="4"/>
  <c r="HP76" i="4"/>
  <c r="BG51" i="4"/>
  <c r="FX30" i="4"/>
  <c r="BG30" i="4"/>
  <c r="AN30" i="4"/>
  <c r="AG76" i="4"/>
  <c r="JV51" i="4"/>
  <c r="KP76" i="4"/>
  <c r="FE51" i="4"/>
  <c r="JV30" i="4"/>
  <c r="HA76" i="4"/>
  <c r="AN51" i="4"/>
  <c r="FE30" i="4"/>
</calcChain>
</file>

<file path=xl/sharedStrings.xml><?xml version="1.0" encoding="utf-8"?>
<sst xmlns="http://schemas.openxmlformats.org/spreadsheetml/2006/main" count="278" uniqueCount="141">
  <si>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</si>
  <si>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</si>
  <si>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</si>
  <si>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</si>
  <si>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</si>
  <si>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</si>
  <si>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</si>
  <si>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</si>
  <si>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</si>
  <si>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</si>
  <si>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</si>
  <si>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</si>
  <si>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</si>
  <si>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</si>
  <si>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</si>
  <si>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</si>
  <si>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</si>
  <si>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</si>
  <si>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</si>
  <si>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</si>
  <si>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</si>
  <si>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</si>
  <si>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</si>
  <si>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</si>
  <si>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</si>
  <si>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</si>
  <si>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</si>
  <si>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</si>
  <si>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</si>
  <si>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</si>
  <si>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</si>
  <si>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</si>
  <si>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</si>
  <si>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</si>
  <si>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</si>
  <si>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</si>
  <si>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</si>
  <si>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</si>
  <si>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</si>
  <si>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</si>
  <si>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</si>
  <si>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</si>
  <si>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</si>
  <si>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</si>
  <si>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</si>
  <si>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</si>
  <si>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</si>
  <si>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</si>
  <si>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</si>
  <si>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</si>
  <si>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</si>
  <si>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</si>
  <si>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</si>
  <si>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</si>
  <si>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</si>
  <si>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</si>
  <si>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</si>
  <si>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</si>
  <si>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</si>
  <si>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</si>
  <si>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</si>
  <si>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</si>
  <si>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</si>
  <si>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</si>
  <si>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</si>
  <si>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</si>
  <si>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</si>
  <si>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</si>
  <si>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</si>
  <si>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</si>
  <si>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</si>
  <si>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</si>
  <si>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</si>
  <si>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</si>
  <si>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</si>
  <si>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</si>
  <si>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</si>
  <si>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</si>
  <si>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</si>
  <si>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</si>
  <si>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</si>
  <si>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</si>
  <si>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</si>
  <si>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</si>
  <si>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</si>
  <si>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</si>
  <si>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</si>
  <si>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</si>
  <si>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</si>
  <si>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</si>
  <si>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</si>
  <si>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</si>
  <si>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</si>
  <si>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</si>
  <si>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</si>
  <si>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</si>
  <si>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</si>
  <si>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</si>
  <si>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</si>
  <si>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</si>
  <si>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</si>
  <si>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</si>
  <si>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</si>
  <si>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</si>
  <si>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</si>
  <si>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</si>
  <si>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当該値(N-1)</t>
    <phoneticPr fontId="5"/>
  </si>
  <si>
    <t>当該値(N-4)</t>
    <phoneticPr fontId="5"/>
  </si>
  <si>
    <t>当該値(N-1)</t>
    <phoneticPr fontId="5"/>
  </si>
  <si>
    <t>当該値(N-4)</t>
    <phoneticPr fontId="5"/>
  </si>
  <si>
    <t>当該値(N)</t>
    <phoneticPr fontId="5"/>
  </si>
  <si>
    <t>当該値(N-4)</t>
    <phoneticPr fontId="5"/>
  </si>
  <si>
    <t>当該値(N)</t>
    <phoneticPr fontId="5"/>
  </si>
  <si>
    <t>当該値(N-2)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</si>
  <si>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</si>
  <si>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</si>
  <si>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</si>
  <si>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</si>
  <si>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</si>
  <si>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静岡県　浜松市</t>
  </si>
  <si>
    <t>新川北駐車場</t>
  </si>
  <si>
    <t>法非適用</t>
  </si>
  <si>
    <t>駐車場整備事業</t>
  </si>
  <si>
    <t>-</t>
  </si>
  <si>
    <t>Ａ３Ｂ２</t>
  </si>
  <si>
    <t>非設置</t>
  </si>
  <si>
    <t>該当数値なし</t>
  </si>
  <si>
    <t>届出駐車場</t>
  </si>
  <si>
    <t>広場式</t>
  </si>
  <si>
    <t>公共施設</t>
  </si>
  <si>
    <t>有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</si>
  <si>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</si>
  <si>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</si>
  <si>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</si>
  <si>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</si>
  <si>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</si>
  <si>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</si>
  <si>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本駐車場は、河川上の平面駐車場であるため、⑦敷地の地価はない。また、⑩企業債もない。</t>
    <phoneticPr fontId="5"/>
  </si>
  <si>
    <t>　本駐車場の周辺にはコインパーキングが複数あり、利用状況は周辺の開発工事の状況により変動する。
　令和５年度について、利用台数は昨年を上回り、コロナ禍前と同程度に回復したが、収入は滞在時間が短いため、コロナ禍前をやや下回っている。</t>
    <phoneticPr fontId="5"/>
  </si>
  <si>
    <t>　無人の平面駐車場であり、多額の管理費用を要しないため経営上は良好な状況であり、公の駐車場として引き続き運営を継続していく。</t>
    <phoneticPr fontId="5"/>
  </si>
  <si>
    <t>　本駐車場は収容台数40台の小規模な無人の平面駐車場であるため、事業規模が小さく、小額の修繕工事であっても経営指標への影響が大きく、令和5年度は発券機と精算機の更新を行ったため、④、⑤の指数がマイナスとなった。年度間で指標にばらつきが生じているものの、一貫して他会計補助金を要しておらず独立採算制を保っており、概ね順調に運営されているものと考える。</t>
    <rPh sb="72" eb="75">
      <t>ハッケンキ</t>
    </rPh>
    <rPh sb="76" eb="79">
      <t>セイサンキ</t>
    </rPh>
    <rPh sb="80" eb="82">
      <t>コウシン</t>
    </rPh>
    <rPh sb="83" eb="84">
      <t>オコナ</t>
    </rPh>
    <rPh sb="93" eb="95">
      <t>シスウ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</si>
</sst>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199.1</c:v>
                </c:pt>
                <c:pt idx="1">
                  <c:v>177.5</c:v>
                </c:pt>
                <c:pt idx="2">
                  <c:v>250.4</c:v>
                </c:pt>
                <c:pt idx="3">
                  <c:v>275.2</c:v>
                </c:pt>
                <c:pt idx="4">
                  <c:v>78.099999999999994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7D-4533-B99E-661F736C7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1736.5</c:v>
                </c:pt>
                <c:pt idx="1">
                  <c:v>3200.8</c:v>
                </c:pt>
                <c:pt idx="2">
                  <c:v>274.39999999999998</c:v>
                </c:pt>
                <c:pt idx="3">
                  <c:v>972.8</c:v>
                </c:pt>
                <c:pt idx="4">
                  <c:v>2703.2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7D-4533-B99E-661F736C7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4C-43AC-9C7B-35D77E835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51.5</c:v>
                </c:pt>
                <c:pt idx="1">
                  <c:v>764.6</c:v>
                </c:pt>
                <c:pt idx="2">
                  <c:v>72.599999999999994</c:v>
                </c:pt>
                <c:pt idx="3">
                  <c:v>50.4</c:v>
                </c:pt>
                <c:pt idx="4">
                  <c:v>32.799999999999997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4C-43AC-9C7B-35D77E835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9A1-4D1A-BED3-D9AAC6194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A1-4D1A-BED3-D9AAC6194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219-4A7D-96B8-FE9F7F854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19-4A7D-96B8-FE9F7F854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E7-49FA-AB86-3888840CA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1.3</c:v>
                </c:pt>
                <c:pt idx="1">
                  <c:v>4.8</c:v>
                </c:pt>
                <c:pt idx="2">
                  <c:v>3.3</c:v>
                </c:pt>
                <c:pt idx="3">
                  <c:v>1.6</c:v>
                </c:pt>
                <c:pt idx="4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E7-49FA-AB86-3888840CA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4E-4C64-BEB2-45F6AC85C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</c:v>
                </c:pt>
                <c:pt idx="1">
                  <c:v>98</c:v>
                </c:pt>
                <c:pt idx="2">
                  <c:v>13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4E-4C64-BEB2-45F6AC85C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227.5</c:v>
                </c:pt>
                <c:pt idx="1">
                  <c:v>180</c:v>
                </c:pt>
                <c:pt idx="2">
                  <c:v>210</c:v>
                </c:pt>
                <c:pt idx="3">
                  <c:v>235</c:v>
                </c:pt>
                <c:pt idx="4">
                  <c:v>257.5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DA-4532-AEE8-7C93EAF41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159.6</c:v>
                </c:pt>
                <c:pt idx="1">
                  <c:v>128.5</c:v>
                </c:pt>
                <c:pt idx="2">
                  <c:v>138.1</c:v>
                </c:pt>
                <c:pt idx="3">
                  <c:v>152.4</c:v>
                </c:pt>
                <c:pt idx="4">
                  <c:v>149.80000000000001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DA-4532-AEE8-7C93EAF41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99.1</c:v>
                </c:pt>
                <c:pt idx="1">
                  <c:v>77.5</c:v>
                </c:pt>
                <c:pt idx="2">
                  <c:v>150.4</c:v>
                </c:pt>
                <c:pt idx="3">
                  <c:v>175.2</c:v>
                </c:pt>
                <c:pt idx="4">
                  <c:v>-21.9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06-4420-BD46-4E6F097EF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28.9</c:v>
                </c:pt>
                <c:pt idx="1">
                  <c:v>-56.4</c:v>
                </c:pt>
                <c:pt idx="2">
                  <c:v>16.899999999999999</c:v>
                </c:pt>
                <c:pt idx="3">
                  <c:v>26.4</c:v>
                </c:pt>
                <c:pt idx="4">
                  <c:v>-1.9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06-4420-BD46-4E6F097EF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8537</c:v>
                </c:pt>
                <c:pt idx="1">
                  <c:v>5017</c:v>
                </c:pt>
                <c:pt idx="2">
                  <c:v>6918</c:v>
                </c:pt>
                <c:pt idx="3">
                  <c:v>8315</c:v>
                </c:pt>
                <c:pt idx="4">
                  <c:v>-4591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1C-433F-924B-A3ED14E4F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8262</c:v>
                </c:pt>
                <c:pt idx="1">
                  <c:v>1059</c:v>
                </c:pt>
                <c:pt idx="2">
                  <c:v>2866</c:v>
                </c:pt>
                <c:pt idx="3">
                  <c:v>4637</c:v>
                </c:pt>
                <c:pt idx="4">
                  <c:v>4223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1C-433F-924B-A3ED14E4F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A10" zoomScale="115" zoomScaleNormal="115" zoomScaleSheetLayoutView="70" workbookViewId="0">
      <selection activeCell="ND15" sqref="ND15:NR30"/>
    </sheetView>
  </sheetViews>
  <sheetFormatPr defaultColWidth="2.6328125" defaultRowHeight="13" x14ac:dyDescent="0.2"/>
  <cols>
    <col min="1" max="1" width="2.6328125" customWidth="1"/>
    <col min="2" max="2" width="0.90625" customWidth="1"/>
    <col min="3" max="244" width="0.6328125" customWidth="1"/>
    <col min="245" max="245" width="0.90625" customWidth="1"/>
    <col min="246" max="366" width="0.6328125" customWidth="1"/>
    <col min="368" max="382" width="3.08984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2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2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0" t="str">
        <f>データ!H6&amp;"　"&amp;データ!I6</f>
        <v>静岡県浜松市　新川北駐車場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2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Ａ３Ｂ２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公共施設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有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1385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2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2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127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59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40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200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利用料金制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140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R01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R02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R03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R04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R05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R01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R02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R03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R04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R05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R01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R02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R03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R04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R05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199.1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177.5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250.4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275.2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78.099999999999994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227.5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180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210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235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257.5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1736.5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3200.8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274.39999999999998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972.8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2703.2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1.3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4.8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3.3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1.6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1.5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159.6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128.5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138.1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152.4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149.80000000000001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137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138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R01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R02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R03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R04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R05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R01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R02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R03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R04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R05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R01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R02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R03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R04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R05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99.1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77.5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150.4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175.2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-21.9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8537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5017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6918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8315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-4591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4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98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13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2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4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28.9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-56.4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16.899999999999999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26.4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-1.9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8262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1059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2866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4637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4223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2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139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R01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R02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R03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R04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R05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19000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R01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R02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R03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R04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R05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R01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R02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R03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R04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R05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2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2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51.5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764.6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72.599999999999994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50.4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32.799999999999997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a38gxYsnQ4Gw29TynTysbW+XYkLa7QEL/AiU0dzuGnIJXN5PExrY6DRiZwxGB2JgGqDGzhy1oSb5u86VJIfStQ==" saltValue="XsOpZReScdxcpgChimwWTA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" x14ac:dyDescent="0.2"/>
  <cols>
    <col min="1" max="1" width="14.6328125" customWidth="1"/>
    <col min="2" max="90" width="11.90625" customWidth="1"/>
    <col min="91" max="92" width="15.453125" customWidth="1"/>
    <col min="93" max="125" width="11.9062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101</v>
      </c>
      <c r="AL5" s="47" t="s">
        <v>102</v>
      </c>
      <c r="AM5" s="47" t="s">
        <v>103</v>
      </c>
      <c r="AN5" s="47" t="s">
        <v>104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100</v>
      </c>
      <c r="AV5" s="47" t="s">
        <v>105</v>
      </c>
      <c r="AW5" s="47" t="s">
        <v>102</v>
      </c>
      <c r="AX5" s="47" t="s">
        <v>106</v>
      </c>
      <c r="AY5" s="47" t="s">
        <v>104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107</v>
      </c>
      <c r="BG5" s="47" t="s">
        <v>105</v>
      </c>
      <c r="BH5" s="47" t="s">
        <v>102</v>
      </c>
      <c r="BI5" s="47" t="s">
        <v>108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109</v>
      </c>
      <c r="BR5" s="47" t="s">
        <v>105</v>
      </c>
      <c r="BS5" s="47" t="s">
        <v>91</v>
      </c>
      <c r="BT5" s="47" t="s">
        <v>103</v>
      </c>
      <c r="BU5" s="47" t="s">
        <v>110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111</v>
      </c>
      <c r="CC5" s="47" t="s">
        <v>90</v>
      </c>
      <c r="CD5" s="47" t="s">
        <v>102</v>
      </c>
      <c r="CE5" s="47" t="s">
        <v>103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100</v>
      </c>
      <c r="CP5" s="47" t="s">
        <v>101</v>
      </c>
      <c r="CQ5" s="47" t="s">
        <v>102</v>
      </c>
      <c r="CR5" s="47" t="s">
        <v>103</v>
      </c>
      <c r="CS5" s="47" t="s">
        <v>112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90</v>
      </c>
      <c r="DB5" s="47" t="s">
        <v>91</v>
      </c>
      <c r="DC5" s="47" t="s">
        <v>106</v>
      </c>
      <c r="DD5" s="47" t="s">
        <v>104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100</v>
      </c>
      <c r="DL5" s="47" t="s">
        <v>90</v>
      </c>
      <c r="DM5" s="47" t="s">
        <v>113</v>
      </c>
      <c r="DN5" s="47" t="s">
        <v>114</v>
      </c>
      <c r="DO5" s="47" t="s">
        <v>93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2">
      <c r="A6" s="37" t="s">
        <v>115</v>
      </c>
      <c r="B6" s="48">
        <f>B8</f>
        <v>2023</v>
      </c>
      <c r="C6" s="48">
        <f t="shared" ref="C6:X6" si="1">C8</f>
        <v>221309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</v>
      </c>
      <c r="H6" s="48" t="str">
        <f>SUBSTITUTE(H8,"　","")</f>
        <v>静岡県浜松市</v>
      </c>
      <c r="I6" s="48" t="str">
        <f t="shared" si="1"/>
        <v>新川北駐車場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届出駐車場</v>
      </c>
      <c r="Q6" s="50" t="str">
        <f t="shared" si="1"/>
        <v>広場式</v>
      </c>
      <c r="R6" s="51">
        <f t="shared" si="1"/>
        <v>59</v>
      </c>
      <c r="S6" s="50" t="str">
        <f t="shared" si="1"/>
        <v>公共施設</v>
      </c>
      <c r="T6" s="50" t="str">
        <f t="shared" si="1"/>
        <v>有</v>
      </c>
      <c r="U6" s="51">
        <f t="shared" si="1"/>
        <v>1385</v>
      </c>
      <c r="V6" s="51">
        <f t="shared" si="1"/>
        <v>40</v>
      </c>
      <c r="W6" s="51">
        <f t="shared" si="1"/>
        <v>200</v>
      </c>
      <c r="X6" s="50" t="str">
        <f t="shared" si="1"/>
        <v>利用料金制</v>
      </c>
      <c r="Y6" s="52">
        <f>IF(Y8="-",NA(),Y8)</f>
        <v>199.1</v>
      </c>
      <c r="Z6" s="52">
        <f t="shared" ref="Z6:AH6" si="2">IF(Z8="-",NA(),Z8)</f>
        <v>177.5</v>
      </c>
      <c r="AA6" s="52">
        <f t="shared" si="2"/>
        <v>250.4</v>
      </c>
      <c r="AB6" s="52">
        <f t="shared" si="2"/>
        <v>275.2</v>
      </c>
      <c r="AC6" s="52">
        <f t="shared" si="2"/>
        <v>78.099999999999994</v>
      </c>
      <c r="AD6" s="52">
        <f t="shared" si="2"/>
        <v>1736.5</v>
      </c>
      <c r="AE6" s="52">
        <f t="shared" si="2"/>
        <v>3200.8</v>
      </c>
      <c r="AF6" s="52">
        <f t="shared" si="2"/>
        <v>274.39999999999998</v>
      </c>
      <c r="AG6" s="52">
        <f t="shared" si="2"/>
        <v>972.8</v>
      </c>
      <c r="AH6" s="52">
        <f t="shared" si="2"/>
        <v>2703.2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1.3</v>
      </c>
      <c r="AP6" s="52">
        <f t="shared" si="3"/>
        <v>4.8</v>
      </c>
      <c r="AQ6" s="52">
        <f t="shared" si="3"/>
        <v>3.3</v>
      </c>
      <c r="AR6" s="52">
        <f t="shared" si="3"/>
        <v>1.6</v>
      </c>
      <c r="AS6" s="52">
        <f t="shared" si="3"/>
        <v>1.5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4</v>
      </c>
      <c r="BA6" s="53">
        <f t="shared" si="4"/>
        <v>98</v>
      </c>
      <c r="BB6" s="53">
        <f t="shared" si="4"/>
        <v>13</v>
      </c>
      <c r="BC6" s="53">
        <f t="shared" si="4"/>
        <v>2</v>
      </c>
      <c r="BD6" s="53">
        <f t="shared" si="4"/>
        <v>4</v>
      </c>
      <c r="BE6" s="51" t="str">
        <f>IF(BE8="-","",IF(BE8="-","【-】","【"&amp;SUBSTITUTE(TEXT(BE8,"#,##0"),"-","△")&amp;"】"))</f>
        <v>【127】</v>
      </c>
      <c r="BF6" s="52">
        <f>IF(BF8="-",NA(),BF8)</f>
        <v>99.1</v>
      </c>
      <c r="BG6" s="52">
        <f t="shared" ref="BG6:BO6" si="5">IF(BG8="-",NA(),BG8)</f>
        <v>77.5</v>
      </c>
      <c r="BH6" s="52">
        <f t="shared" si="5"/>
        <v>150.4</v>
      </c>
      <c r="BI6" s="52">
        <f t="shared" si="5"/>
        <v>175.2</v>
      </c>
      <c r="BJ6" s="52">
        <f t="shared" si="5"/>
        <v>-21.9</v>
      </c>
      <c r="BK6" s="52">
        <f t="shared" si="5"/>
        <v>28.9</v>
      </c>
      <c r="BL6" s="52">
        <f t="shared" si="5"/>
        <v>-56.4</v>
      </c>
      <c r="BM6" s="52">
        <f t="shared" si="5"/>
        <v>16.899999999999999</v>
      </c>
      <c r="BN6" s="52">
        <f t="shared" si="5"/>
        <v>26.4</v>
      </c>
      <c r="BO6" s="52">
        <f t="shared" si="5"/>
        <v>-1.9</v>
      </c>
      <c r="BP6" s="49" t="str">
        <f>IF(BP8="-","",IF(BP8="-","【-】","【"&amp;SUBSTITUTE(TEXT(BP8,"#,##0.0"),"-","△")&amp;"】"))</f>
        <v>【△55.6】</v>
      </c>
      <c r="BQ6" s="53">
        <f>IF(BQ8="-",NA(),BQ8)</f>
        <v>8537</v>
      </c>
      <c r="BR6" s="53">
        <f t="shared" ref="BR6:BZ6" si="6">IF(BR8="-",NA(),BR8)</f>
        <v>5017</v>
      </c>
      <c r="BS6" s="53">
        <f t="shared" si="6"/>
        <v>6918</v>
      </c>
      <c r="BT6" s="53">
        <f t="shared" si="6"/>
        <v>8315</v>
      </c>
      <c r="BU6" s="53">
        <f t="shared" si="6"/>
        <v>-4591</v>
      </c>
      <c r="BV6" s="53">
        <f t="shared" si="6"/>
        <v>8262</v>
      </c>
      <c r="BW6" s="53">
        <f t="shared" si="6"/>
        <v>1059</v>
      </c>
      <c r="BX6" s="53">
        <f t="shared" si="6"/>
        <v>2866</v>
      </c>
      <c r="BY6" s="53">
        <f t="shared" si="6"/>
        <v>4637</v>
      </c>
      <c r="BZ6" s="53">
        <f t="shared" si="6"/>
        <v>4223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116</v>
      </c>
      <c r="CM6" s="51">
        <f t="shared" ref="CM6:CN6" si="7">CM8</f>
        <v>0</v>
      </c>
      <c r="CN6" s="51">
        <f t="shared" si="7"/>
        <v>19000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116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51.5</v>
      </c>
      <c r="DF6" s="52">
        <f t="shared" si="8"/>
        <v>764.6</v>
      </c>
      <c r="DG6" s="52">
        <f t="shared" si="8"/>
        <v>72.599999999999994</v>
      </c>
      <c r="DH6" s="52">
        <f t="shared" si="8"/>
        <v>50.4</v>
      </c>
      <c r="DI6" s="52">
        <f t="shared" si="8"/>
        <v>32.799999999999997</v>
      </c>
      <c r="DJ6" s="49" t="str">
        <f>IF(DJ8="-","",IF(DJ8="-","【-】","【"&amp;SUBSTITUTE(TEXT(DJ8,"#,##0.0"),"-","△")&amp;"】"))</f>
        <v>【79.0】</v>
      </c>
      <c r="DK6" s="52">
        <f>IF(DK8="-",NA(),DK8)</f>
        <v>227.5</v>
      </c>
      <c r="DL6" s="52">
        <f t="shared" ref="DL6:DT6" si="9">IF(DL8="-",NA(),DL8)</f>
        <v>180</v>
      </c>
      <c r="DM6" s="52">
        <f t="shared" si="9"/>
        <v>210</v>
      </c>
      <c r="DN6" s="52">
        <f t="shared" si="9"/>
        <v>235</v>
      </c>
      <c r="DO6" s="52">
        <f t="shared" si="9"/>
        <v>257.5</v>
      </c>
      <c r="DP6" s="52">
        <f t="shared" si="9"/>
        <v>159.6</v>
      </c>
      <c r="DQ6" s="52">
        <f t="shared" si="9"/>
        <v>128.5</v>
      </c>
      <c r="DR6" s="52">
        <f t="shared" si="9"/>
        <v>138.1</v>
      </c>
      <c r="DS6" s="52">
        <f t="shared" si="9"/>
        <v>152.4</v>
      </c>
      <c r="DT6" s="52">
        <f t="shared" si="9"/>
        <v>149.80000000000001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2">
      <c r="A7" s="37" t="s">
        <v>117</v>
      </c>
      <c r="B7" s="48">
        <f t="shared" ref="B7:X7" si="10">B8</f>
        <v>2023</v>
      </c>
      <c r="C7" s="48">
        <f t="shared" si="10"/>
        <v>221309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</v>
      </c>
      <c r="H7" s="48" t="str">
        <f t="shared" si="10"/>
        <v>静岡県　浜松市</v>
      </c>
      <c r="I7" s="48" t="str">
        <f t="shared" si="10"/>
        <v>新川北駐車場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届出駐車場</v>
      </c>
      <c r="Q7" s="50" t="str">
        <f t="shared" si="10"/>
        <v>広場式</v>
      </c>
      <c r="R7" s="51">
        <f t="shared" si="10"/>
        <v>59</v>
      </c>
      <c r="S7" s="50" t="str">
        <f t="shared" si="10"/>
        <v>公共施設</v>
      </c>
      <c r="T7" s="50" t="str">
        <f t="shared" si="10"/>
        <v>有</v>
      </c>
      <c r="U7" s="51">
        <f t="shared" si="10"/>
        <v>1385</v>
      </c>
      <c r="V7" s="51">
        <f t="shared" si="10"/>
        <v>40</v>
      </c>
      <c r="W7" s="51">
        <f t="shared" si="10"/>
        <v>200</v>
      </c>
      <c r="X7" s="50" t="str">
        <f t="shared" si="10"/>
        <v>利用料金制</v>
      </c>
      <c r="Y7" s="52">
        <f>Y8</f>
        <v>199.1</v>
      </c>
      <c r="Z7" s="52">
        <f t="shared" ref="Z7:AH7" si="11">Z8</f>
        <v>177.5</v>
      </c>
      <c r="AA7" s="52">
        <f t="shared" si="11"/>
        <v>250.4</v>
      </c>
      <c r="AB7" s="52">
        <f t="shared" si="11"/>
        <v>275.2</v>
      </c>
      <c r="AC7" s="52">
        <f t="shared" si="11"/>
        <v>78.099999999999994</v>
      </c>
      <c r="AD7" s="52">
        <f t="shared" si="11"/>
        <v>1736.5</v>
      </c>
      <c r="AE7" s="52">
        <f t="shared" si="11"/>
        <v>3200.8</v>
      </c>
      <c r="AF7" s="52">
        <f t="shared" si="11"/>
        <v>274.39999999999998</v>
      </c>
      <c r="AG7" s="52">
        <f t="shared" si="11"/>
        <v>972.8</v>
      </c>
      <c r="AH7" s="52">
        <f t="shared" si="11"/>
        <v>2703.2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1.3</v>
      </c>
      <c r="AP7" s="52">
        <f t="shared" si="12"/>
        <v>4.8</v>
      </c>
      <c r="AQ7" s="52">
        <f t="shared" si="12"/>
        <v>3.3</v>
      </c>
      <c r="AR7" s="52">
        <f t="shared" si="12"/>
        <v>1.6</v>
      </c>
      <c r="AS7" s="52">
        <f t="shared" si="12"/>
        <v>1.5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4</v>
      </c>
      <c r="BA7" s="53">
        <f t="shared" si="13"/>
        <v>98</v>
      </c>
      <c r="BB7" s="53">
        <f t="shared" si="13"/>
        <v>13</v>
      </c>
      <c r="BC7" s="53">
        <f t="shared" si="13"/>
        <v>2</v>
      </c>
      <c r="BD7" s="53">
        <f t="shared" si="13"/>
        <v>4</v>
      </c>
      <c r="BE7" s="51"/>
      <c r="BF7" s="52">
        <f>BF8</f>
        <v>99.1</v>
      </c>
      <c r="BG7" s="52">
        <f t="shared" ref="BG7:BO7" si="14">BG8</f>
        <v>77.5</v>
      </c>
      <c r="BH7" s="52">
        <f t="shared" si="14"/>
        <v>150.4</v>
      </c>
      <c r="BI7" s="52">
        <f t="shared" si="14"/>
        <v>175.2</v>
      </c>
      <c r="BJ7" s="52">
        <f t="shared" si="14"/>
        <v>-21.9</v>
      </c>
      <c r="BK7" s="52">
        <f t="shared" si="14"/>
        <v>28.9</v>
      </c>
      <c r="BL7" s="52">
        <f t="shared" si="14"/>
        <v>-56.4</v>
      </c>
      <c r="BM7" s="52">
        <f t="shared" si="14"/>
        <v>16.899999999999999</v>
      </c>
      <c r="BN7" s="52">
        <f t="shared" si="14"/>
        <v>26.4</v>
      </c>
      <c r="BO7" s="52">
        <f t="shared" si="14"/>
        <v>-1.9</v>
      </c>
      <c r="BP7" s="49"/>
      <c r="BQ7" s="53">
        <f>BQ8</f>
        <v>8537</v>
      </c>
      <c r="BR7" s="53">
        <f t="shared" ref="BR7:BZ7" si="15">BR8</f>
        <v>5017</v>
      </c>
      <c r="BS7" s="53">
        <f t="shared" si="15"/>
        <v>6918</v>
      </c>
      <c r="BT7" s="53">
        <f t="shared" si="15"/>
        <v>8315</v>
      </c>
      <c r="BU7" s="53">
        <f t="shared" si="15"/>
        <v>-4591</v>
      </c>
      <c r="BV7" s="53">
        <f t="shared" si="15"/>
        <v>8262</v>
      </c>
      <c r="BW7" s="53">
        <f t="shared" si="15"/>
        <v>1059</v>
      </c>
      <c r="BX7" s="53">
        <f t="shared" si="15"/>
        <v>2866</v>
      </c>
      <c r="BY7" s="53">
        <f t="shared" si="15"/>
        <v>4637</v>
      </c>
      <c r="BZ7" s="53">
        <f t="shared" si="15"/>
        <v>4223</v>
      </c>
      <c r="CA7" s="51"/>
      <c r="CB7" s="52" t="s">
        <v>118</v>
      </c>
      <c r="CC7" s="52" t="s">
        <v>118</v>
      </c>
      <c r="CD7" s="52" t="s">
        <v>118</v>
      </c>
      <c r="CE7" s="52" t="s">
        <v>118</v>
      </c>
      <c r="CF7" s="52" t="s">
        <v>118</v>
      </c>
      <c r="CG7" s="52" t="s">
        <v>118</v>
      </c>
      <c r="CH7" s="52" t="s">
        <v>118</v>
      </c>
      <c r="CI7" s="52" t="s">
        <v>118</v>
      </c>
      <c r="CJ7" s="52" t="s">
        <v>118</v>
      </c>
      <c r="CK7" s="52" t="s">
        <v>116</v>
      </c>
      <c r="CL7" s="49"/>
      <c r="CM7" s="51">
        <f>CM8</f>
        <v>0</v>
      </c>
      <c r="CN7" s="51">
        <f>CN8</f>
        <v>19000</v>
      </c>
      <c r="CO7" s="52" t="s">
        <v>118</v>
      </c>
      <c r="CP7" s="52" t="s">
        <v>118</v>
      </c>
      <c r="CQ7" s="52" t="s">
        <v>118</v>
      </c>
      <c r="CR7" s="52" t="s">
        <v>118</v>
      </c>
      <c r="CS7" s="52" t="s">
        <v>118</v>
      </c>
      <c r="CT7" s="52" t="s">
        <v>118</v>
      </c>
      <c r="CU7" s="52" t="s">
        <v>118</v>
      </c>
      <c r="CV7" s="52" t="s">
        <v>118</v>
      </c>
      <c r="CW7" s="52" t="s">
        <v>118</v>
      </c>
      <c r="CX7" s="52" t="s">
        <v>116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51.5</v>
      </c>
      <c r="DF7" s="52">
        <f t="shared" si="16"/>
        <v>764.6</v>
      </c>
      <c r="DG7" s="52">
        <f t="shared" si="16"/>
        <v>72.599999999999994</v>
      </c>
      <c r="DH7" s="52">
        <f t="shared" si="16"/>
        <v>50.4</v>
      </c>
      <c r="DI7" s="52">
        <f t="shared" si="16"/>
        <v>32.799999999999997</v>
      </c>
      <c r="DJ7" s="49"/>
      <c r="DK7" s="52">
        <f>DK8</f>
        <v>227.5</v>
      </c>
      <c r="DL7" s="52">
        <f t="shared" ref="DL7:DT7" si="17">DL8</f>
        <v>180</v>
      </c>
      <c r="DM7" s="52">
        <f t="shared" si="17"/>
        <v>210</v>
      </c>
      <c r="DN7" s="52">
        <f t="shared" si="17"/>
        <v>235</v>
      </c>
      <c r="DO7" s="52">
        <f t="shared" si="17"/>
        <v>257.5</v>
      </c>
      <c r="DP7" s="52">
        <f t="shared" si="17"/>
        <v>159.6</v>
      </c>
      <c r="DQ7" s="52">
        <f t="shared" si="17"/>
        <v>128.5</v>
      </c>
      <c r="DR7" s="52">
        <f t="shared" si="17"/>
        <v>138.1</v>
      </c>
      <c r="DS7" s="52">
        <f t="shared" si="17"/>
        <v>152.4</v>
      </c>
      <c r="DT7" s="52">
        <f t="shared" si="17"/>
        <v>149.80000000000001</v>
      </c>
      <c r="DU7" s="49"/>
    </row>
    <row r="8" spans="1:125" s="54" customFormat="1" x14ac:dyDescent="0.2">
      <c r="A8" s="37"/>
      <c r="B8" s="55">
        <v>2023</v>
      </c>
      <c r="C8" s="55">
        <v>221309</v>
      </c>
      <c r="D8" s="55">
        <v>47</v>
      </c>
      <c r="E8" s="55">
        <v>14</v>
      </c>
      <c r="F8" s="55">
        <v>0</v>
      </c>
      <c r="G8" s="55">
        <v>1</v>
      </c>
      <c r="H8" s="55" t="s">
        <v>119</v>
      </c>
      <c r="I8" s="55" t="s">
        <v>120</v>
      </c>
      <c r="J8" s="55" t="s">
        <v>121</v>
      </c>
      <c r="K8" s="55" t="s">
        <v>122</v>
      </c>
      <c r="L8" s="55" t="s">
        <v>123</v>
      </c>
      <c r="M8" s="55" t="s">
        <v>124</v>
      </c>
      <c r="N8" s="55" t="s">
        <v>125</v>
      </c>
      <c r="O8" s="56" t="s">
        <v>126</v>
      </c>
      <c r="P8" s="57" t="s">
        <v>127</v>
      </c>
      <c r="Q8" s="57" t="s">
        <v>128</v>
      </c>
      <c r="R8" s="58">
        <v>59</v>
      </c>
      <c r="S8" s="57" t="s">
        <v>129</v>
      </c>
      <c r="T8" s="57" t="s">
        <v>130</v>
      </c>
      <c r="U8" s="58">
        <v>1385</v>
      </c>
      <c r="V8" s="58">
        <v>40</v>
      </c>
      <c r="W8" s="58">
        <v>200</v>
      </c>
      <c r="X8" s="57" t="s">
        <v>131</v>
      </c>
      <c r="Y8" s="59">
        <v>199.1</v>
      </c>
      <c r="Z8" s="59">
        <v>177.5</v>
      </c>
      <c r="AA8" s="59">
        <v>250.4</v>
      </c>
      <c r="AB8" s="59">
        <v>275.2</v>
      </c>
      <c r="AC8" s="59">
        <v>78.099999999999994</v>
      </c>
      <c r="AD8" s="59">
        <v>1736.5</v>
      </c>
      <c r="AE8" s="59">
        <v>3200.8</v>
      </c>
      <c r="AF8" s="59">
        <v>274.39999999999998</v>
      </c>
      <c r="AG8" s="59">
        <v>972.8</v>
      </c>
      <c r="AH8" s="59">
        <v>2703.2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1.3</v>
      </c>
      <c r="AP8" s="59">
        <v>4.8</v>
      </c>
      <c r="AQ8" s="59">
        <v>3.3</v>
      </c>
      <c r="AR8" s="59">
        <v>1.6</v>
      </c>
      <c r="AS8" s="59">
        <v>1.5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4</v>
      </c>
      <c r="BA8" s="60">
        <v>98</v>
      </c>
      <c r="BB8" s="60">
        <v>13</v>
      </c>
      <c r="BC8" s="60">
        <v>2</v>
      </c>
      <c r="BD8" s="60">
        <v>4</v>
      </c>
      <c r="BE8" s="60">
        <v>127</v>
      </c>
      <c r="BF8" s="59">
        <v>99.1</v>
      </c>
      <c r="BG8" s="59">
        <v>77.5</v>
      </c>
      <c r="BH8" s="59">
        <v>150.4</v>
      </c>
      <c r="BI8" s="59">
        <v>175.2</v>
      </c>
      <c r="BJ8" s="59">
        <v>-21.9</v>
      </c>
      <c r="BK8" s="59">
        <v>28.9</v>
      </c>
      <c r="BL8" s="59">
        <v>-56.4</v>
      </c>
      <c r="BM8" s="59">
        <v>16.899999999999999</v>
      </c>
      <c r="BN8" s="59">
        <v>26.4</v>
      </c>
      <c r="BO8" s="59">
        <v>-1.9</v>
      </c>
      <c r="BP8" s="56">
        <v>-55.6</v>
      </c>
      <c r="BQ8" s="60">
        <v>8537</v>
      </c>
      <c r="BR8" s="60">
        <v>5017</v>
      </c>
      <c r="BS8" s="60">
        <v>6918</v>
      </c>
      <c r="BT8" s="61">
        <v>8315</v>
      </c>
      <c r="BU8" s="61">
        <v>-4591</v>
      </c>
      <c r="BV8" s="60">
        <v>8262</v>
      </c>
      <c r="BW8" s="60">
        <v>1059</v>
      </c>
      <c r="BX8" s="60">
        <v>2866</v>
      </c>
      <c r="BY8" s="60">
        <v>4637</v>
      </c>
      <c r="BZ8" s="60">
        <v>4223</v>
      </c>
      <c r="CA8" s="58">
        <v>12639</v>
      </c>
      <c r="CB8" s="59" t="s">
        <v>123</v>
      </c>
      <c r="CC8" s="59" t="s">
        <v>123</v>
      </c>
      <c r="CD8" s="59" t="s">
        <v>123</v>
      </c>
      <c r="CE8" s="59" t="s">
        <v>123</v>
      </c>
      <c r="CF8" s="59" t="s">
        <v>123</v>
      </c>
      <c r="CG8" s="59" t="s">
        <v>123</v>
      </c>
      <c r="CH8" s="59" t="s">
        <v>123</v>
      </c>
      <c r="CI8" s="59" t="s">
        <v>123</v>
      </c>
      <c r="CJ8" s="59" t="s">
        <v>123</v>
      </c>
      <c r="CK8" s="59" t="s">
        <v>123</v>
      </c>
      <c r="CL8" s="56" t="s">
        <v>123</v>
      </c>
      <c r="CM8" s="58">
        <v>0</v>
      </c>
      <c r="CN8" s="58">
        <v>19000</v>
      </c>
      <c r="CO8" s="59" t="s">
        <v>123</v>
      </c>
      <c r="CP8" s="59" t="s">
        <v>123</v>
      </c>
      <c r="CQ8" s="59" t="s">
        <v>123</v>
      </c>
      <c r="CR8" s="59" t="s">
        <v>123</v>
      </c>
      <c r="CS8" s="59" t="s">
        <v>123</v>
      </c>
      <c r="CT8" s="59" t="s">
        <v>123</v>
      </c>
      <c r="CU8" s="59" t="s">
        <v>123</v>
      </c>
      <c r="CV8" s="59" t="s">
        <v>123</v>
      </c>
      <c r="CW8" s="59" t="s">
        <v>123</v>
      </c>
      <c r="CX8" s="59" t="s">
        <v>123</v>
      </c>
      <c r="CY8" s="56" t="s">
        <v>123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51.5</v>
      </c>
      <c r="DF8" s="59">
        <v>764.6</v>
      </c>
      <c r="DG8" s="59">
        <v>72.599999999999994</v>
      </c>
      <c r="DH8" s="59">
        <v>50.4</v>
      </c>
      <c r="DI8" s="59">
        <v>32.799999999999997</v>
      </c>
      <c r="DJ8" s="56">
        <v>79</v>
      </c>
      <c r="DK8" s="59">
        <v>227.5</v>
      </c>
      <c r="DL8" s="59">
        <v>180</v>
      </c>
      <c r="DM8" s="59">
        <v>210</v>
      </c>
      <c r="DN8" s="59">
        <v>235</v>
      </c>
      <c r="DO8" s="59">
        <v>257.5</v>
      </c>
      <c r="DP8" s="59">
        <v>159.6</v>
      </c>
      <c r="DQ8" s="59">
        <v>128.5</v>
      </c>
      <c r="DR8" s="59">
        <v>138.1</v>
      </c>
      <c r="DS8" s="59">
        <v>152.4</v>
      </c>
      <c r="DT8" s="59">
        <v>149.80000000000001</v>
      </c>
      <c r="DU8" s="56">
        <v>210.9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132</v>
      </c>
      <c r="C10" s="64" t="s">
        <v>133</v>
      </c>
      <c r="D10" s="64" t="s">
        <v>134</v>
      </c>
      <c r="E10" s="64" t="s">
        <v>135</v>
      </c>
      <c r="F10" s="64" t="s">
        <v>136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4" ma:contentTypeDescription="新しいドキュメントを作成します。" ma:contentTypeScope="" ma:versionID="7b6a6477365ce567ca5d4dd701570cd1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26f2120a38770ca02403bd13ba031762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96f7774a-1fa4-49d3-a956-75b9c85e9b43" xsi:nil="true"/>
    <lcf76f155ced4ddcb4097134ff3c332f xmlns="96f7774a-1fa4-49d3-a956-75b9c85e9b43">
      <Terms xmlns="http://schemas.microsoft.com/office/infopath/2007/PartnerControls"/>
    </lcf76f155ced4ddcb4097134ff3c332f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8F3671A2-CC24-4BD7-AC24-B44DF27C7FF6}"/>
</file>

<file path=customXml/itemProps2.xml><?xml version="1.0" encoding="utf-8"?>
<ds:datastoreItem xmlns:ds="http://schemas.openxmlformats.org/officeDocument/2006/customXml" ds:itemID="{8E3A1B9F-722B-4BA9-A402-7C02E3B5C145}"/>
</file>

<file path=customXml/itemProps3.xml><?xml version="1.0" encoding="utf-8"?>
<ds:datastoreItem xmlns:ds="http://schemas.openxmlformats.org/officeDocument/2006/customXml" ds:itemID="{9D19F717-4C1A-4687-8647-EF0886004B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2025-02-19T04:11:33Z</dcterms:created>
  <dcterms:modified xsi:type="dcterms:W3CDTF">2025-02-19T04:11:47Z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0x0101006EF3322E74AA3E4495704B129218BECF</vt:lpwstr>
  </property>
  <property fmtid="{D5CDD505-2E9C-101B-9397-08002B2CF9AE}" pid="3" name="MediaServiceImageTags">
    <vt:lpwstr/>
  </property>
</Properties>
</file>