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AE274BC4515081210E9A652552C2DED968479A32" xr6:coauthVersionLast="47" xr6:coauthVersionMax="47" xr10:uidLastSave="{C50C8C62-87F8-481D-86D5-538E20AA4917}"/>
  <workbookProtection workbookAlgorithmName="SHA-512" workbookHashValue="K4tVlbnen9Oi+OaExF0eOtEPRYak/n+flFTQqqI56T7q8/kB05Vl2Av0p0+UYSvIwiHa5ZPOQ6MNcIjkG5ZVqw==" workbookSaltValue="PqdZu1DsNyRqTxMSaBWyU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IZ54" i="4"/>
  <c r="IZ32" i="4"/>
  <c r="FO78" i="4"/>
  <c r="FL54" i="4"/>
  <c r="JB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<sst xmlns="http://schemas.openxmlformats.org/spreadsheetml/2006/main" count="343" uniqueCount="184">
  <si>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</si>
  <si>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</si>
  <si>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</si>
  <si>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</si>
  <si>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</si>
  <si>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</si>
  <si>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</si>
  <si>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</si>
  <si>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</si>
  <si>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</si>
  <si>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</si>
  <si>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</si>
  <si>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</si>
  <si>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</si>
  <si>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</si>
  <si>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</si>
  <si>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</si>
  <si>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</si>
  <si>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</si>
  <si>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</si>
  <si>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</si>
  <si>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</si>
  <si>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</si>
  <si>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</si>
  <si>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</si>
  <si>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</si>
  <si>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</si>
  <si>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</si>
  <si>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</si>
  <si>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</si>
  <si>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</si>
  <si>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</si>
  <si>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</si>
  <si>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</si>
  <si>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</si>
  <si>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</si>
  <si>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</si>
  <si>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</si>
  <si>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</si>
  <si>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</si>
  <si>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</si>
  <si>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</si>
  <si>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</si>
  <si>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</si>
  <si>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</si>
  <si>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</si>
  <si>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</si>
  <si>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</si>
  <si>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</si>
  <si>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</si>
  <si>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</si>
  <si>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</si>
  <si>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</si>
  <si>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</si>
  <si>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</si>
  <si>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</si>
  <si>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</si>
  <si>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</si>
  <si>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</si>
  <si>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</si>
  <si>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</si>
  <si>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</si>
  <si>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</si>
  <si>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</si>
  <si>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</si>
  <si>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</si>
  <si>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</si>
  <si>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</si>
  <si>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</si>
  <si>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</si>
  <si>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</si>
  <si>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</si>
  <si>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</si>
  <si>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</si>
  <si>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</si>
  <si>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</si>
  <si>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</si>
  <si>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</si>
  <si>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</si>
  <si>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</si>
  <si>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</si>
  <si>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</si>
  <si>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</si>
  <si>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</si>
  <si>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</si>
  <si>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</si>
  <si>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</si>
  <si>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</si>
  <si>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</si>
  <si>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</si>
  <si>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</si>
  <si>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</si>
  <si>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</si>
  <si>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</si>
  <si>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</si>
  <si>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</si>
  <si>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</si>
  <si>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</si>
  <si>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</si>
  <si>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</si>
  <si>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</si>
  <si>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</si>
  <si>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</si>
  <si>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</si>
  <si>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</si>
  <si>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</si>
  <si>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</si>
  <si>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</si>
  <si>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</si>
  <si>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</si>
  <si>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</si>
  <si>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</si>
  <si>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</si>
  <si>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</si>
  <si>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</si>
  <si>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</si>
  <si>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</si>
  <si>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</si>
  <si>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</si>
  <si>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</si>
  <si>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</si>
  <si>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</si>
  <si>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</si>
  <si>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</si>
  <si>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</si>
  <si>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</si>
  <si>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</si>
  <si>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</si>
  <si>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</si>
  <si>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</si>
  <si>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</si>
  <si>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</si>
  <si>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</si>
  <si>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</si>
  <si>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</si>
  <si>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</si>
  <si>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</si>
  <si>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</si>
  <si>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</si>
  <si>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</si>
  <si>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</si>
  <si>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</si>
  <si>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</si>
  <si>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</si>
  <si>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</si>
  <si>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</si>
  <si>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</si>
  <si>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</si>
  <si>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</si>
  <si>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</si>
  <si>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</si>
  <si>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</si>
  <si>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</si>
  <si>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</si>
  <si>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</si>
  <si>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</si>
  <si>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</si>
  <si>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</si>
  <si>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</si>
  <si>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</si>
  <si>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</si>
  <si>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</si>
  <si>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</si>
  <si>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浜松医療センター</t>
  </si>
  <si>
    <t>当然財務</t>
  </si>
  <si>
    <t>病院事業</t>
  </si>
  <si>
    <t>一般病院</t>
  </si>
  <si>
    <t>500床以上</t>
  </si>
  <si>
    <t>非設置</t>
  </si>
  <si>
    <t>指定管理者(利用料金制)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</si>
  <si>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</si>
  <si>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</si>
  <si>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</si>
  <si>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</si>
  <si>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</si>
  <si>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</si>
  <si>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</si>
  <si>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</si>
  <si>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</si>
  <si>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</si>
  <si>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浜松医療センターは、救急・小児・周産期医療を中心に4疾病や感染症、エイズなどの政策的医療を提供している。また、「地域医療支援病院」や「災害拠点病院」、「がん診療連携拠点病院」の指定を受け、第二次、第三次救急病院として24時間365日患者を受け入れ、地域医療に不可欠な存在として、高度急性期・急性期を中心とした医療を提供している。
</t>
    <phoneticPr fontId="5"/>
  </si>
  <si>
    <t>当院が属する二次医療圏には、一般病床が500床を超える病院が当院を含め4院あり、病院機能の役割分担が求められている。そのような状況の中、当院は不採算・特殊医療を積極的に担っているため、患者1人1日当たりの収益は平均値を下回っている。令和5年度は、新病棟への移転に伴う入院制限などの影響を受け、病床利用率は前年度より2.1ポイント下回る結果となった。患者数が伸びない中でも、高度・先進医療の推進、平均在院日数短縮の取組、専門外来の充実などによる収益向上の取組を進めた結果、入院診療単価は向上してきている。
医業収支比率は、診療単価の増に伴い入院外来収益等は増加したが、材料費をはじめとする費用の増加の影響により、前年度より2.9ポイント下回った。</t>
    <rPh sb="116" eb="118">
      <t>レイワ</t>
    </rPh>
    <rPh sb="119" eb="121">
      <t>ネンド</t>
    </rPh>
    <rPh sb="174" eb="177">
      <t>カンジャスウ</t>
    </rPh>
    <rPh sb="178" eb="179">
      <t>ノ</t>
    </rPh>
    <rPh sb="182" eb="183">
      <t>ナカ</t>
    </rPh>
    <rPh sb="186" eb="188">
      <t>コウド</t>
    </rPh>
    <rPh sb="189" eb="191">
      <t>センシン</t>
    </rPh>
    <rPh sb="191" eb="193">
      <t>イリョウ</t>
    </rPh>
    <rPh sb="194" eb="196">
      <t>スイシン</t>
    </rPh>
    <rPh sb="197" eb="199">
      <t>ヘイキン</t>
    </rPh>
    <rPh sb="199" eb="201">
      <t>ザイイン</t>
    </rPh>
    <rPh sb="201" eb="203">
      <t>ニッスウ</t>
    </rPh>
    <rPh sb="203" eb="205">
      <t>タンシュク</t>
    </rPh>
    <rPh sb="206" eb="208">
      <t>トリクミ</t>
    </rPh>
    <rPh sb="209" eb="213">
      <t>センモンガイライ</t>
    </rPh>
    <rPh sb="214" eb="216">
      <t>ジュウジツ</t>
    </rPh>
    <rPh sb="221" eb="223">
      <t>シュウエキ</t>
    </rPh>
    <rPh sb="223" eb="225">
      <t>コウジョウ</t>
    </rPh>
    <rPh sb="226" eb="228">
      <t>トリクミ</t>
    </rPh>
    <rPh sb="229" eb="230">
      <t>スス</t>
    </rPh>
    <rPh sb="232" eb="234">
      <t>ケッカ</t>
    </rPh>
    <rPh sb="235" eb="237">
      <t>ニュウイン</t>
    </rPh>
    <rPh sb="237" eb="239">
      <t>シンリョウ</t>
    </rPh>
    <rPh sb="239" eb="241">
      <t>タンカ</t>
    </rPh>
    <rPh sb="242" eb="244">
      <t>コウジョウ</t>
    </rPh>
    <rPh sb="277" eb="279">
      <t>ゾウカ</t>
    </rPh>
    <rPh sb="283" eb="286">
      <t>ザイリョウヒ</t>
    </rPh>
    <rPh sb="293" eb="295">
      <t>ヒヨウ</t>
    </rPh>
    <rPh sb="296" eb="298">
      <t>ゾウカ</t>
    </rPh>
    <rPh sb="299" eb="301">
      <t>エイキョウ</t>
    </rPh>
    <rPh sb="317" eb="318">
      <t>シタ</t>
    </rPh>
    <phoneticPr fontId="5"/>
  </si>
  <si>
    <t>浜松医療センターにおいては、不採算・特殊医療を担いつつ、高度な医療を行うことで、患者1人1日当たりの収益を向上させることが課題である。また、新病棟の開院を機にさらに進化する高度急性期医療を推進し、医業収支比率の向上を図る必要がある。
経営環境においては、新型コロナウイルス感染症が5類に移行したことによる国・県補助金収入の減や新病棟への移転に伴う臨時的な費用の発生などにより、経常収支比率が96.5％と大変厳しい状況なった。</t>
    <rPh sb="117" eb="121">
      <t>ケイエイカンキョウ</t>
    </rPh>
    <rPh sb="206" eb="208">
      <t>ジョウキョウ</t>
    </rPh>
    <phoneticPr fontId="5"/>
  </si>
  <si>
    <t>当院は築後51年を経過し、建物の老朽化とともに施設面における療養環境の低下等が課題となっており、老朽化した病棟を整備する新病院整備工事を進めている。令和6年1月には新病棟が開院し、救命救急センターやICUの機能充実、手術室の体制強化を図り、高度かつ先進医療を提供する体制が整備された。現在は既存病棟の大規模改修工事を行っている。</t>
    <rPh sb="0" eb="2">
      <t>トウイン</t>
    </rPh>
    <rPh sb="9" eb="11">
      <t>ケイカ</t>
    </rPh>
    <rPh sb="13" eb="15">
      <t>タテモノ</t>
    </rPh>
    <rPh sb="16" eb="19">
      <t>ロウキュウカ</t>
    </rPh>
    <rPh sb="23" eb="26">
      <t>シセツメン</t>
    </rPh>
    <rPh sb="30" eb="32">
      <t>リョウヨウ</t>
    </rPh>
    <rPh sb="32" eb="34">
      <t>カンキョウ</t>
    </rPh>
    <rPh sb="35" eb="37">
      <t>テイカ</t>
    </rPh>
    <rPh sb="37" eb="38">
      <t>トウ</t>
    </rPh>
    <rPh sb="39" eb="41">
      <t>カダイ</t>
    </rPh>
    <rPh sb="48" eb="51">
      <t>ロウキュウカ</t>
    </rPh>
    <rPh sb="53" eb="55">
      <t>ビョウトウ</t>
    </rPh>
    <rPh sb="56" eb="58">
      <t>セイビ</t>
    </rPh>
    <rPh sb="60" eb="63">
      <t>シンビョウイン</t>
    </rPh>
    <rPh sb="63" eb="65">
      <t>セイビ</t>
    </rPh>
    <rPh sb="65" eb="67">
      <t>コウジ</t>
    </rPh>
    <rPh sb="68" eb="69">
      <t>スス</t>
    </rPh>
    <rPh sb="74" eb="76">
      <t>レイワ</t>
    </rPh>
    <rPh sb="77" eb="78">
      <t>ネン</t>
    </rPh>
    <rPh sb="79" eb="80">
      <t>ガツ</t>
    </rPh>
    <rPh sb="84" eb="85">
      <t>トウ</t>
    </rPh>
    <rPh sb="86" eb="88">
      <t>カイイン</t>
    </rPh>
    <rPh sb="90" eb="94">
      <t>キュウメイキュウキュウ</t>
    </rPh>
    <rPh sb="103" eb="105">
      <t>キノウ</t>
    </rPh>
    <rPh sb="105" eb="107">
      <t>ジュウジツ</t>
    </rPh>
    <rPh sb="108" eb="110">
      <t>シュジュツ</t>
    </rPh>
    <rPh sb="110" eb="111">
      <t>シツ</t>
    </rPh>
    <rPh sb="112" eb="116">
      <t>タイセイキョウカ</t>
    </rPh>
    <rPh sb="117" eb="118">
      <t>ハカ</t>
    </rPh>
    <rPh sb="120" eb="122">
      <t>コウド</t>
    </rPh>
    <rPh sb="124" eb="128">
      <t>センシンイリョウ</t>
    </rPh>
    <rPh sb="129" eb="131">
      <t>テイキョウ</t>
    </rPh>
    <rPh sb="133" eb="135">
      <t>タイセイ</t>
    </rPh>
    <rPh sb="142" eb="144">
      <t>ゲンザイ</t>
    </rPh>
    <rPh sb="145" eb="149">
      <t>キゾンビョウトウ</t>
    </rPh>
    <rPh sb="150" eb="153">
      <t>ダイキボ</t>
    </rPh>
    <rPh sb="153" eb="157">
      <t>カイシュウコウジ</t>
    </rPh>
    <rPh sb="158" eb="15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</si>
</sst>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83.6</c:v>
                </c:pt>
                <c:pt idx="1">
                  <c:v>76.8</c:v>
                </c:pt>
                <c:pt idx="2">
                  <c:v>76.099999999999994</c:v>
                </c:pt>
                <c:pt idx="3">
                  <c:v>74.2</c:v>
                </c:pt>
                <c:pt idx="4">
                  <c:v>72.099999999999994</c:v>
                </c:pt>
              </c:numCache>
            </c:numRef>
          </c:val>
          <c:extLst>
            <c:ext xmlns:c16="http://schemas.microsoft.com/office/drawing/2014/chart" uri="{C3380CC4-5D6E-409C-BE32-E72D297353CC}">
              <c16:uniqueId val="{00000000-D497-453F-B149-C2509D95DC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497-453F-B149-C2509D95DC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17542</c:v>
                </c:pt>
                <c:pt idx="1">
                  <c:v>18770</c:v>
                </c:pt>
                <c:pt idx="2">
                  <c:v>19184</c:v>
                </c:pt>
                <c:pt idx="3">
                  <c:v>19649</c:v>
                </c:pt>
                <c:pt idx="4">
                  <c:v>20720</c:v>
                </c:pt>
              </c:numCache>
            </c:numRef>
          </c:val>
          <c:extLst>
            <c:ext xmlns:c16="http://schemas.microsoft.com/office/drawing/2014/chart" uri="{C3380CC4-5D6E-409C-BE32-E72D297353CC}">
              <c16:uniqueId val="{00000000-4681-480D-9373-CC14464F2D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4681-480D-9373-CC14464F2D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65186</c:v>
                </c:pt>
                <c:pt idx="1">
                  <c:v>66257</c:v>
                </c:pt>
                <c:pt idx="2">
                  <c:v>71978</c:v>
                </c:pt>
                <c:pt idx="3">
                  <c:v>76327</c:v>
                </c:pt>
                <c:pt idx="4">
                  <c:v>80851</c:v>
                </c:pt>
              </c:numCache>
            </c:numRef>
          </c:val>
          <c:extLst>
            <c:ext xmlns:c16="http://schemas.microsoft.com/office/drawing/2014/chart" uri="{C3380CC4-5D6E-409C-BE32-E72D297353CC}">
              <c16:uniqueId val="{00000000-A899-4C57-B0D9-CB09C0DCF57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899-4C57-B0D9-CB09C0DCF57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4A-41DF-BD31-60F8B9DD9B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CA4A-41DF-BD31-60F8B9DD9B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92.4</c:v>
                </c:pt>
                <c:pt idx="1">
                  <c:v>87.8</c:v>
                </c:pt>
                <c:pt idx="2">
                  <c:v>90.7</c:v>
                </c:pt>
                <c:pt idx="3">
                  <c:v>90.4</c:v>
                </c:pt>
                <c:pt idx="4">
                  <c:v>87.6</c:v>
                </c:pt>
              </c:numCache>
            </c:numRef>
          </c:val>
          <c:extLst>
            <c:ext xmlns:c16="http://schemas.microsoft.com/office/drawing/2014/chart" uri="{C3380CC4-5D6E-409C-BE32-E72D297353CC}">
              <c16:uniqueId val="{00000000-ED01-4F54-ABC6-7BBA90DDB0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D01-4F54-ABC6-7BBA90DDB0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89.3</c:v>
                </c:pt>
                <c:pt idx="2">
                  <c:v>92.2</c:v>
                </c:pt>
                <c:pt idx="3">
                  <c:v>92</c:v>
                </c:pt>
                <c:pt idx="4">
                  <c:v>89.1</c:v>
                </c:pt>
              </c:numCache>
            </c:numRef>
          </c:val>
          <c:extLst>
            <c:ext xmlns:c16="http://schemas.microsoft.com/office/drawing/2014/chart" uri="{C3380CC4-5D6E-409C-BE32-E72D297353CC}">
              <c16:uniqueId val="{00000000-773D-4950-83E2-CA987EAB06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773D-4950-83E2-CA987EAB06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103.8</c:v>
                </c:pt>
                <c:pt idx="2">
                  <c:v>109.7</c:v>
                </c:pt>
                <c:pt idx="3">
                  <c:v>104.3</c:v>
                </c:pt>
                <c:pt idx="4">
                  <c:v>96.5</c:v>
                </c:pt>
              </c:numCache>
            </c:numRef>
          </c:val>
          <c:extLst>
            <c:ext xmlns:c16="http://schemas.microsoft.com/office/drawing/2014/chart" uri="{C3380CC4-5D6E-409C-BE32-E72D297353CC}">
              <c16:uniqueId val="{00000000-9875-444C-B307-90AB7CDEEF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9875-444C-B307-90AB7CDEEF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57.6</c:v>
                </c:pt>
                <c:pt idx="1">
                  <c:v>59.2</c:v>
                </c:pt>
                <c:pt idx="2">
                  <c:v>61.3</c:v>
                </c:pt>
                <c:pt idx="3">
                  <c:v>63.3</c:v>
                </c:pt>
                <c:pt idx="4">
                  <c:v>35.799999999999997</c:v>
                </c:pt>
              </c:numCache>
            </c:numRef>
          </c:val>
          <c:extLst>
            <c:ext xmlns:c16="http://schemas.microsoft.com/office/drawing/2014/chart" uri="{C3380CC4-5D6E-409C-BE32-E72D297353CC}">
              <c16:uniqueId val="{00000000-1BE7-4ACA-885B-CAA2A0D7BE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1BE7-4ACA-885B-CAA2A0D7BE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72.5</c:v>
                </c:pt>
                <c:pt idx="2">
                  <c:v>74.900000000000006</c:v>
                </c:pt>
                <c:pt idx="3">
                  <c:v>76.8</c:v>
                </c:pt>
                <c:pt idx="4">
                  <c:v>48.3</c:v>
                </c:pt>
              </c:numCache>
            </c:numRef>
          </c:val>
          <c:extLst>
            <c:ext xmlns:c16="http://schemas.microsoft.com/office/drawing/2014/chart" uri="{C3380CC4-5D6E-409C-BE32-E72D297353CC}">
              <c16:uniqueId val="{00000000-51FA-4264-9FD1-E67F996B64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1FA-4264-9FD1-E67F996B64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55838013</c:v>
                </c:pt>
                <c:pt idx="1">
                  <c:v>56816710</c:v>
                </c:pt>
                <c:pt idx="2">
                  <c:v>56871053</c:v>
                </c:pt>
                <c:pt idx="3">
                  <c:v>56814043</c:v>
                </c:pt>
                <c:pt idx="4">
                  <c:v>101786266</c:v>
                </c:pt>
              </c:numCache>
            </c:numRef>
          </c:val>
          <c:extLst>
            <c:ext xmlns:c16="http://schemas.microsoft.com/office/drawing/2014/chart" uri="{C3380CC4-5D6E-409C-BE32-E72D297353CC}">
              <c16:uniqueId val="{00000000-8EB6-42F0-A2EF-B2E3CA694D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EB6-42F0-A2EF-B2E3CA694DE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28.6</c:v>
                </c:pt>
                <c:pt idx="1">
                  <c:v>29.4</c:v>
                </c:pt>
                <c:pt idx="2">
                  <c:v>29.3</c:v>
                </c:pt>
                <c:pt idx="3">
                  <c:v>31.6</c:v>
                </c:pt>
                <c:pt idx="4">
                  <c:v>32.799999999999997</c:v>
                </c:pt>
              </c:numCache>
            </c:numRef>
          </c:val>
          <c:extLst>
            <c:ext xmlns:c16="http://schemas.microsoft.com/office/drawing/2014/chart" uri="{C3380CC4-5D6E-409C-BE32-E72D297353CC}">
              <c16:uniqueId val="{00000000-3C5D-439B-98D4-1944547721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3C5D-439B-98D4-1944547721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50.4</c:v>
                </c:pt>
                <c:pt idx="1">
                  <c:v>54.1</c:v>
                </c:pt>
                <c:pt idx="2">
                  <c:v>52.6</c:v>
                </c:pt>
                <c:pt idx="3">
                  <c:v>50.7</c:v>
                </c:pt>
                <c:pt idx="4">
                  <c:v>49.9</c:v>
                </c:pt>
              </c:numCache>
            </c:numRef>
          </c:val>
          <c:extLst>
            <c:ext xmlns:c16="http://schemas.microsoft.com/office/drawing/2014/chart" uri="{C3380CC4-5D6E-409C-BE32-E72D297353CC}">
              <c16:uniqueId val="{00000000-6408-40B6-87D1-5105B3337C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408-40B6-87D1-5105B3337C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Q1" zoomScale="70" zoomScaleNormal="7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静岡県浜松市　浜松医療センター</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600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34</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データ!AD6</f>
        <v>6</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606</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788985</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87116</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７：１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520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520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5">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64</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180</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2"/>
      <c r="NK23" s="93"/>
      <c r="NL23" s="93"/>
      <c r="NM23" s="93"/>
      <c r="NN23" s="93"/>
      <c r="NO23" s="93"/>
      <c r="NP23" s="93"/>
      <c r="NQ23" s="93"/>
      <c r="NR23" s="93"/>
      <c r="NS23" s="93"/>
      <c r="NT23" s="93"/>
      <c r="NU23" s="93"/>
      <c r="NV23" s="93"/>
      <c r="NW23" s="93"/>
      <c r="NX23" s="94"/>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2"/>
      <c r="NK24" s="93"/>
      <c r="NL24" s="93"/>
      <c r="NM24" s="93"/>
      <c r="NN24" s="93"/>
      <c r="NO24" s="93"/>
      <c r="NP24" s="93"/>
      <c r="NQ24" s="93"/>
      <c r="NR24" s="93"/>
      <c r="NS24" s="93"/>
      <c r="NT24" s="93"/>
      <c r="NU24" s="93"/>
      <c r="NV24" s="93"/>
      <c r="NW24" s="93"/>
      <c r="NX24" s="94"/>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2"/>
      <c r="NK25" s="93"/>
      <c r="NL25" s="93"/>
      <c r="NM25" s="93"/>
      <c r="NN25" s="93"/>
      <c r="NO25" s="93"/>
      <c r="NP25" s="93"/>
      <c r="NQ25" s="93"/>
      <c r="NR25" s="93"/>
      <c r="NS25" s="93"/>
      <c r="NT25" s="93"/>
      <c r="NU25" s="93"/>
      <c r="NV25" s="93"/>
      <c r="NW25" s="93"/>
      <c r="NX25" s="94"/>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2"/>
      <c r="NK26" s="93"/>
      <c r="NL26" s="93"/>
      <c r="NM26" s="93"/>
      <c r="NN26" s="93"/>
      <c r="NO26" s="93"/>
      <c r="NP26" s="93"/>
      <c r="NQ26" s="93"/>
      <c r="NR26" s="93"/>
      <c r="NS26" s="93"/>
      <c r="NT26" s="93"/>
      <c r="NU26" s="93"/>
      <c r="NV26" s="93"/>
      <c r="NW26" s="93"/>
      <c r="NX26" s="94"/>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2"/>
      <c r="NK27" s="93"/>
      <c r="NL27" s="93"/>
      <c r="NM27" s="93"/>
      <c r="NN27" s="93"/>
      <c r="NO27" s="93"/>
      <c r="NP27" s="93"/>
      <c r="NQ27" s="93"/>
      <c r="NR27" s="93"/>
      <c r="NS27" s="93"/>
      <c r="NT27" s="93"/>
      <c r="NU27" s="93"/>
      <c r="NV27" s="93"/>
      <c r="NW27" s="93"/>
      <c r="NX27" s="94"/>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2"/>
      <c r="NK28" s="93"/>
      <c r="NL28" s="93"/>
      <c r="NM28" s="93"/>
      <c r="NN28" s="93"/>
      <c r="NO28" s="93"/>
      <c r="NP28" s="93"/>
      <c r="NQ28" s="93"/>
      <c r="NR28" s="93"/>
      <c r="NS28" s="93"/>
      <c r="NT28" s="93"/>
      <c r="NU28" s="93"/>
      <c r="NV28" s="93"/>
      <c r="NW28" s="93"/>
      <c r="NX28" s="94"/>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2"/>
      <c r="NK29" s="93"/>
      <c r="NL29" s="93"/>
      <c r="NM29" s="93"/>
      <c r="NN29" s="93"/>
      <c r="NO29" s="93"/>
      <c r="NP29" s="93"/>
      <c r="NQ29" s="93"/>
      <c r="NR29" s="93"/>
      <c r="NS29" s="93"/>
      <c r="NT29" s="93"/>
      <c r="NU29" s="93"/>
      <c r="NV29" s="93"/>
      <c r="NW29" s="93"/>
      <c r="NX29" s="94"/>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2"/>
      <c r="NK30" s="93"/>
      <c r="NL30" s="93"/>
      <c r="NM30" s="93"/>
      <c r="NN30" s="93"/>
      <c r="NO30" s="93"/>
      <c r="NP30" s="93"/>
      <c r="NQ30" s="93"/>
      <c r="NR30" s="93"/>
      <c r="NS30" s="93"/>
      <c r="NT30" s="93"/>
      <c r="NU30" s="93"/>
      <c r="NV30" s="93"/>
      <c r="NW30" s="93"/>
      <c r="NX30" s="94"/>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2"/>
      <c r="NK31" s="93"/>
      <c r="NL31" s="93"/>
      <c r="NM31" s="93"/>
      <c r="NN31" s="93"/>
      <c r="NO31" s="93"/>
      <c r="NP31" s="93"/>
      <c r="NQ31" s="93"/>
      <c r="NR31" s="93"/>
      <c r="NS31" s="93"/>
      <c r="NT31" s="93"/>
      <c r="NU31" s="93"/>
      <c r="NV31" s="93"/>
      <c r="NW31" s="93"/>
      <c r="NX31" s="94"/>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2"/>
      <c r="NK32" s="93"/>
      <c r="NL32" s="93"/>
      <c r="NM32" s="93"/>
      <c r="NN32" s="93"/>
      <c r="NO32" s="93"/>
      <c r="NP32" s="93"/>
      <c r="NQ32" s="93"/>
      <c r="NR32" s="93"/>
      <c r="NS32" s="93"/>
      <c r="NT32" s="93"/>
      <c r="NU32" s="93"/>
      <c r="NV32" s="93"/>
      <c r="NW32" s="93"/>
      <c r="NX32" s="94"/>
      <c r="OC32" s="16" t="s">
        <v>57</v>
      </c>
    </row>
    <row r="33" spans="1:393" ht="13.5" customHeight="1" x14ac:dyDescent="0.2">
      <c r="A33" s="2"/>
      <c r="B33" s="14"/>
      <c r="D33" s="2"/>
      <c r="E33" s="2"/>
      <c r="F33" s="2"/>
      <c r="G33" s="65" t="s">
        <v>58</v>
      </c>
      <c r="H33" s="65"/>
      <c r="I33" s="65"/>
      <c r="J33" s="65"/>
      <c r="K33" s="65"/>
      <c r="L33" s="65"/>
      <c r="M33" s="65"/>
      <c r="N33" s="65"/>
      <c r="O33" s="65"/>
      <c r="P33" s="69">
        <f>データ!AI7</f>
        <v>102.4</v>
      </c>
      <c r="Q33" s="70"/>
      <c r="R33" s="70"/>
      <c r="S33" s="70"/>
      <c r="T33" s="70"/>
      <c r="U33" s="70"/>
      <c r="V33" s="70"/>
      <c r="W33" s="70"/>
      <c r="X33" s="70"/>
      <c r="Y33" s="70"/>
      <c r="Z33" s="70"/>
      <c r="AA33" s="70"/>
      <c r="AB33" s="70"/>
      <c r="AC33" s="70"/>
      <c r="AD33" s="71"/>
      <c r="AE33" s="69">
        <f>データ!AJ7</f>
        <v>103.8</v>
      </c>
      <c r="AF33" s="70"/>
      <c r="AG33" s="70"/>
      <c r="AH33" s="70"/>
      <c r="AI33" s="70"/>
      <c r="AJ33" s="70"/>
      <c r="AK33" s="70"/>
      <c r="AL33" s="70"/>
      <c r="AM33" s="70"/>
      <c r="AN33" s="70"/>
      <c r="AO33" s="70"/>
      <c r="AP33" s="70"/>
      <c r="AQ33" s="70"/>
      <c r="AR33" s="70"/>
      <c r="AS33" s="71"/>
      <c r="AT33" s="69">
        <f>データ!AK7</f>
        <v>109.7</v>
      </c>
      <c r="AU33" s="70"/>
      <c r="AV33" s="70"/>
      <c r="AW33" s="70"/>
      <c r="AX33" s="70"/>
      <c r="AY33" s="70"/>
      <c r="AZ33" s="70"/>
      <c r="BA33" s="70"/>
      <c r="BB33" s="70"/>
      <c r="BC33" s="70"/>
      <c r="BD33" s="70"/>
      <c r="BE33" s="70"/>
      <c r="BF33" s="70"/>
      <c r="BG33" s="70"/>
      <c r="BH33" s="71"/>
      <c r="BI33" s="69">
        <f>データ!AL7</f>
        <v>104.3</v>
      </c>
      <c r="BJ33" s="70"/>
      <c r="BK33" s="70"/>
      <c r="BL33" s="70"/>
      <c r="BM33" s="70"/>
      <c r="BN33" s="70"/>
      <c r="BO33" s="70"/>
      <c r="BP33" s="70"/>
      <c r="BQ33" s="70"/>
      <c r="BR33" s="70"/>
      <c r="BS33" s="70"/>
      <c r="BT33" s="70"/>
      <c r="BU33" s="70"/>
      <c r="BV33" s="70"/>
      <c r="BW33" s="71"/>
      <c r="BX33" s="69">
        <f>データ!AM7</f>
        <v>96.5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93.9</v>
      </c>
      <c r="DE33" s="70"/>
      <c r="DF33" s="70"/>
      <c r="DG33" s="70"/>
      <c r="DH33" s="70"/>
      <c r="DI33" s="70"/>
      <c r="DJ33" s="70"/>
      <c r="DK33" s="70"/>
      <c r="DL33" s="70"/>
      <c r="DM33" s="70"/>
      <c r="DN33" s="70"/>
      <c r="DO33" s="70"/>
      <c r="DP33" s="70"/>
      <c r="DQ33" s="70"/>
      <c r="DR33" s="71"/>
      <c r="DS33" s="69">
        <f>データ!AU7</f>
        <v>89.3</v>
      </c>
      <c r="DT33" s="70"/>
      <c r="DU33" s="70"/>
      <c r="DV33" s="70"/>
      <c r="DW33" s="70"/>
      <c r="DX33" s="70"/>
      <c r="DY33" s="70"/>
      <c r="DZ33" s="70"/>
      <c r="EA33" s="70"/>
      <c r="EB33" s="70"/>
      <c r="EC33" s="70"/>
      <c r="ED33" s="70"/>
      <c r="EE33" s="70"/>
      <c r="EF33" s="70"/>
      <c r="EG33" s="71"/>
      <c r="EH33" s="69">
        <f>データ!AV7</f>
        <v>92.2</v>
      </c>
      <c r="EI33" s="70"/>
      <c r="EJ33" s="70"/>
      <c r="EK33" s="70"/>
      <c r="EL33" s="70"/>
      <c r="EM33" s="70"/>
      <c r="EN33" s="70"/>
      <c r="EO33" s="70"/>
      <c r="EP33" s="70"/>
      <c r="EQ33" s="70"/>
      <c r="ER33" s="70"/>
      <c r="ES33" s="70"/>
      <c r="ET33" s="70"/>
      <c r="EU33" s="70"/>
      <c r="EV33" s="71"/>
      <c r="EW33" s="69">
        <f>データ!AW7</f>
        <v>92</v>
      </c>
      <c r="EX33" s="70"/>
      <c r="EY33" s="70"/>
      <c r="EZ33" s="70"/>
      <c r="FA33" s="70"/>
      <c r="FB33" s="70"/>
      <c r="FC33" s="70"/>
      <c r="FD33" s="70"/>
      <c r="FE33" s="70"/>
      <c r="FF33" s="70"/>
      <c r="FG33" s="70"/>
      <c r="FH33" s="70"/>
      <c r="FI33" s="70"/>
      <c r="FJ33" s="70"/>
      <c r="FK33" s="71"/>
      <c r="FL33" s="69">
        <f>データ!AX7</f>
        <v>89.1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92.4</v>
      </c>
      <c r="GS33" s="70"/>
      <c r="GT33" s="70"/>
      <c r="GU33" s="70"/>
      <c r="GV33" s="70"/>
      <c r="GW33" s="70"/>
      <c r="GX33" s="70"/>
      <c r="GY33" s="70"/>
      <c r="GZ33" s="70"/>
      <c r="HA33" s="70"/>
      <c r="HB33" s="70"/>
      <c r="HC33" s="70"/>
      <c r="HD33" s="70"/>
      <c r="HE33" s="70"/>
      <c r="HF33" s="71"/>
      <c r="HG33" s="69">
        <f>データ!BF7</f>
        <v>87.8</v>
      </c>
      <c r="HH33" s="70"/>
      <c r="HI33" s="70"/>
      <c r="HJ33" s="70"/>
      <c r="HK33" s="70"/>
      <c r="HL33" s="70"/>
      <c r="HM33" s="70"/>
      <c r="HN33" s="70"/>
      <c r="HO33" s="70"/>
      <c r="HP33" s="70"/>
      <c r="HQ33" s="70"/>
      <c r="HR33" s="70"/>
      <c r="HS33" s="70"/>
      <c r="HT33" s="70"/>
      <c r="HU33" s="71"/>
      <c r="HV33" s="69">
        <f>データ!BG7</f>
        <v>90.7</v>
      </c>
      <c r="HW33" s="70"/>
      <c r="HX33" s="70"/>
      <c r="HY33" s="70"/>
      <c r="HZ33" s="70"/>
      <c r="IA33" s="70"/>
      <c r="IB33" s="70"/>
      <c r="IC33" s="70"/>
      <c r="ID33" s="70"/>
      <c r="IE33" s="70"/>
      <c r="IF33" s="70"/>
      <c r="IG33" s="70"/>
      <c r="IH33" s="70"/>
      <c r="II33" s="70"/>
      <c r="IJ33" s="71"/>
      <c r="IK33" s="69">
        <f>データ!BH7</f>
        <v>90.4</v>
      </c>
      <c r="IL33" s="70"/>
      <c r="IM33" s="70"/>
      <c r="IN33" s="70"/>
      <c r="IO33" s="70"/>
      <c r="IP33" s="70"/>
      <c r="IQ33" s="70"/>
      <c r="IR33" s="70"/>
      <c r="IS33" s="70"/>
      <c r="IT33" s="70"/>
      <c r="IU33" s="70"/>
      <c r="IV33" s="70"/>
      <c r="IW33" s="70"/>
      <c r="IX33" s="70"/>
      <c r="IY33" s="71"/>
      <c r="IZ33" s="69">
        <f>データ!BI7</f>
        <v>87.6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83.6</v>
      </c>
      <c r="KG33" s="70"/>
      <c r="KH33" s="70"/>
      <c r="KI33" s="70"/>
      <c r="KJ33" s="70"/>
      <c r="KK33" s="70"/>
      <c r="KL33" s="70"/>
      <c r="KM33" s="70"/>
      <c r="KN33" s="70"/>
      <c r="KO33" s="70"/>
      <c r="KP33" s="70"/>
      <c r="KQ33" s="70"/>
      <c r="KR33" s="70"/>
      <c r="KS33" s="70"/>
      <c r="KT33" s="71"/>
      <c r="KU33" s="69">
        <f>データ!BQ7</f>
        <v>76.8</v>
      </c>
      <c r="KV33" s="70"/>
      <c r="KW33" s="70"/>
      <c r="KX33" s="70"/>
      <c r="KY33" s="70"/>
      <c r="KZ33" s="70"/>
      <c r="LA33" s="70"/>
      <c r="LB33" s="70"/>
      <c r="LC33" s="70"/>
      <c r="LD33" s="70"/>
      <c r="LE33" s="70"/>
      <c r="LF33" s="70"/>
      <c r="LG33" s="70"/>
      <c r="LH33" s="70"/>
      <c r="LI33" s="71"/>
      <c r="LJ33" s="69">
        <f>データ!BR7</f>
        <v>76.099999999999994</v>
      </c>
      <c r="LK33" s="70"/>
      <c r="LL33" s="70"/>
      <c r="LM33" s="70"/>
      <c r="LN33" s="70"/>
      <c r="LO33" s="70"/>
      <c r="LP33" s="70"/>
      <c r="LQ33" s="70"/>
      <c r="LR33" s="70"/>
      <c r="LS33" s="70"/>
      <c r="LT33" s="70"/>
      <c r="LU33" s="70"/>
      <c r="LV33" s="70"/>
      <c r="LW33" s="70"/>
      <c r="LX33" s="71"/>
      <c r="LY33" s="69">
        <f>データ!BS7</f>
        <v>74.2</v>
      </c>
      <c r="LZ33" s="70"/>
      <c r="MA33" s="70"/>
      <c r="MB33" s="70"/>
      <c r="MC33" s="70"/>
      <c r="MD33" s="70"/>
      <c r="ME33" s="70"/>
      <c r="MF33" s="70"/>
      <c r="MG33" s="70"/>
      <c r="MH33" s="70"/>
      <c r="MI33" s="70"/>
      <c r="MJ33" s="70"/>
      <c r="MK33" s="70"/>
      <c r="ML33" s="70"/>
      <c r="MM33" s="71"/>
      <c r="MN33" s="69">
        <f>データ!BT7</f>
        <v>72.099999999999994</v>
      </c>
      <c r="MO33" s="70"/>
      <c r="MP33" s="70"/>
      <c r="MQ33" s="70"/>
      <c r="MR33" s="70"/>
      <c r="MS33" s="70"/>
      <c r="MT33" s="70"/>
      <c r="MU33" s="70"/>
      <c r="MV33" s="70"/>
      <c r="MW33" s="70"/>
      <c r="MX33" s="70"/>
      <c r="MY33" s="70"/>
      <c r="MZ33" s="70"/>
      <c r="NA33" s="70"/>
      <c r="NB33" s="71"/>
      <c r="ND33" s="2"/>
      <c r="NE33" s="2"/>
      <c r="NF33" s="2"/>
      <c r="NG33" s="2"/>
      <c r="NH33" s="15"/>
      <c r="NI33" s="2"/>
      <c r="NJ33" s="92"/>
      <c r="NK33" s="93"/>
      <c r="NL33" s="93"/>
      <c r="NM33" s="93"/>
      <c r="NN33" s="93"/>
      <c r="NO33" s="93"/>
      <c r="NP33" s="93"/>
      <c r="NQ33" s="93"/>
      <c r="NR33" s="93"/>
      <c r="NS33" s="93"/>
      <c r="NT33" s="93"/>
      <c r="NU33" s="93"/>
      <c r="NV33" s="93"/>
      <c r="NW33" s="93"/>
      <c r="NX33" s="94"/>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181</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2" t="s">
        <v>183</v>
      </c>
      <c r="NK54" s="93"/>
      <c r="NL54" s="93"/>
      <c r="NM54" s="93"/>
      <c r="NN54" s="93"/>
      <c r="NO54" s="93"/>
      <c r="NP54" s="93"/>
      <c r="NQ54" s="93"/>
      <c r="NR54" s="93"/>
      <c r="NS54" s="93"/>
      <c r="NT54" s="93"/>
      <c r="NU54" s="93"/>
      <c r="NV54" s="93"/>
      <c r="NW54" s="93"/>
      <c r="NX54" s="94"/>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65186</v>
      </c>
      <c r="Q55" s="67"/>
      <c r="R55" s="67"/>
      <c r="S55" s="67"/>
      <c r="T55" s="67"/>
      <c r="U55" s="67"/>
      <c r="V55" s="67"/>
      <c r="W55" s="67"/>
      <c r="X55" s="67"/>
      <c r="Y55" s="67"/>
      <c r="Z55" s="67"/>
      <c r="AA55" s="67"/>
      <c r="AB55" s="67"/>
      <c r="AC55" s="67"/>
      <c r="AD55" s="68"/>
      <c r="AE55" s="66">
        <f>データ!CB7</f>
        <v>66257</v>
      </c>
      <c r="AF55" s="67"/>
      <c r="AG55" s="67"/>
      <c r="AH55" s="67"/>
      <c r="AI55" s="67"/>
      <c r="AJ55" s="67"/>
      <c r="AK55" s="67"/>
      <c r="AL55" s="67"/>
      <c r="AM55" s="67"/>
      <c r="AN55" s="67"/>
      <c r="AO55" s="67"/>
      <c r="AP55" s="67"/>
      <c r="AQ55" s="67"/>
      <c r="AR55" s="67"/>
      <c r="AS55" s="68"/>
      <c r="AT55" s="66">
        <f>データ!CC7</f>
        <v>71978</v>
      </c>
      <c r="AU55" s="67"/>
      <c r="AV55" s="67"/>
      <c r="AW55" s="67"/>
      <c r="AX55" s="67"/>
      <c r="AY55" s="67"/>
      <c r="AZ55" s="67"/>
      <c r="BA55" s="67"/>
      <c r="BB55" s="67"/>
      <c r="BC55" s="67"/>
      <c r="BD55" s="67"/>
      <c r="BE55" s="67"/>
      <c r="BF55" s="67"/>
      <c r="BG55" s="67"/>
      <c r="BH55" s="68"/>
      <c r="BI55" s="66">
        <f>データ!CD7</f>
        <v>76327</v>
      </c>
      <c r="BJ55" s="67"/>
      <c r="BK55" s="67"/>
      <c r="BL55" s="67"/>
      <c r="BM55" s="67"/>
      <c r="BN55" s="67"/>
      <c r="BO55" s="67"/>
      <c r="BP55" s="67"/>
      <c r="BQ55" s="67"/>
      <c r="BR55" s="67"/>
      <c r="BS55" s="67"/>
      <c r="BT55" s="67"/>
      <c r="BU55" s="67"/>
      <c r="BV55" s="67"/>
      <c r="BW55" s="68"/>
      <c r="BX55" s="66">
        <f>データ!CE7</f>
        <v>80851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17542</v>
      </c>
      <c r="DE55" s="67"/>
      <c r="DF55" s="67"/>
      <c r="DG55" s="67"/>
      <c r="DH55" s="67"/>
      <c r="DI55" s="67"/>
      <c r="DJ55" s="67"/>
      <c r="DK55" s="67"/>
      <c r="DL55" s="67"/>
      <c r="DM55" s="67"/>
      <c r="DN55" s="67"/>
      <c r="DO55" s="67"/>
      <c r="DP55" s="67"/>
      <c r="DQ55" s="67"/>
      <c r="DR55" s="68"/>
      <c r="DS55" s="66">
        <f>データ!CM7</f>
        <v>18770</v>
      </c>
      <c r="DT55" s="67"/>
      <c r="DU55" s="67"/>
      <c r="DV55" s="67"/>
      <c r="DW55" s="67"/>
      <c r="DX55" s="67"/>
      <c r="DY55" s="67"/>
      <c r="DZ55" s="67"/>
      <c r="EA55" s="67"/>
      <c r="EB55" s="67"/>
      <c r="EC55" s="67"/>
      <c r="ED55" s="67"/>
      <c r="EE55" s="67"/>
      <c r="EF55" s="67"/>
      <c r="EG55" s="68"/>
      <c r="EH55" s="66">
        <f>データ!CN7</f>
        <v>19184</v>
      </c>
      <c r="EI55" s="67"/>
      <c r="EJ55" s="67"/>
      <c r="EK55" s="67"/>
      <c r="EL55" s="67"/>
      <c r="EM55" s="67"/>
      <c r="EN55" s="67"/>
      <c r="EO55" s="67"/>
      <c r="EP55" s="67"/>
      <c r="EQ55" s="67"/>
      <c r="ER55" s="67"/>
      <c r="ES55" s="67"/>
      <c r="ET55" s="67"/>
      <c r="EU55" s="67"/>
      <c r="EV55" s="68"/>
      <c r="EW55" s="66">
        <f>データ!CO7</f>
        <v>19649</v>
      </c>
      <c r="EX55" s="67"/>
      <c r="EY55" s="67"/>
      <c r="EZ55" s="67"/>
      <c r="FA55" s="67"/>
      <c r="FB55" s="67"/>
      <c r="FC55" s="67"/>
      <c r="FD55" s="67"/>
      <c r="FE55" s="67"/>
      <c r="FF55" s="67"/>
      <c r="FG55" s="67"/>
      <c r="FH55" s="67"/>
      <c r="FI55" s="67"/>
      <c r="FJ55" s="67"/>
      <c r="FK55" s="68"/>
      <c r="FL55" s="66">
        <f>データ!CP7</f>
        <v>20720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50.4</v>
      </c>
      <c r="GS55" s="70"/>
      <c r="GT55" s="70"/>
      <c r="GU55" s="70"/>
      <c r="GV55" s="70"/>
      <c r="GW55" s="70"/>
      <c r="GX55" s="70"/>
      <c r="GY55" s="70"/>
      <c r="GZ55" s="70"/>
      <c r="HA55" s="70"/>
      <c r="HB55" s="70"/>
      <c r="HC55" s="70"/>
      <c r="HD55" s="70"/>
      <c r="HE55" s="70"/>
      <c r="HF55" s="71"/>
      <c r="HG55" s="69">
        <f>データ!CX7</f>
        <v>54.1</v>
      </c>
      <c r="HH55" s="70"/>
      <c r="HI55" s="70"/>
      <c r="HJ55" s="70"/>
      <c r="HK55" s="70"/>
      <c r="HL55" s="70"/>
      <c r="HM55" s="70"/>
      <c r="HN55" s="70"/>
      <c r="HO55" s="70"/>
      <c r="HP55" s="70"/>
      <c r="HQ55" s="70"/>
      <c r="HR55" s="70"/>
      <c r="HS55" s="70"/>
      <c r="HT55" s="70"/>
      <c r="HU55" s="71"/>
      <c r="HV55" s="69">
        <f>データ!CY7</f>
        <v>52.6</v>
      </c>
      <c r="HW55" s="70"/>
      <c r="HX55" s="70"/>
      <c r="HY55" s="70"/>
      <c r="HZ55" s="70"/>
      <c r="IA55" s="70"/>
      <c r="IB55" s="70"/>
      <c r="IC55" s="70"/>
      <c r="ID55" s="70"/>
      <c r="IE55" s="70"/>
      <c r="IF55" s="70"/>
      <c r="IG55" s="70"/>
      <c r="IH55" s="70"/>
      <c r="II55" s="70"/>
      <c r="IJ55" s="71"/>
      <c r="IK55" s="69">
        <f>データ!CZ7</f>
        <v>50.7</v>
      </c>
      <c r="IL55" s="70"/>
      <c r="IM55" s="70"/>
      <c r="IN55" s="70"/>
      <c r="IO55" s="70"/>
      <c r="IP55" s="70"/>
      <c r="IQ55" s="70"/>
      <c r="IR55" s="70"/>
      <c r="IS55" s="70"/>
      <c r="IT55" s="70"/>
      <c r="IU55" s="70"/>
      <c r="IV55" s="70"/>
      <c r="IW55" s="70"/>
      <c r="IX55" s="70"/>
      <c r="IY55" s="71"/>
      <c r="IZ55" s="69">
        <f>データ!DA7</f>
        <v>49.9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28.6</v>
      </c>
      <c r="KG55" s="70"/>
      <c r="KH55" s="70"/>
      <c r="KI55" s="70"/>
      <c r="KJ55" s="70"/>
      <c r="KK55" s="70"/>
      <c r="KL55" s="70"/>
      <c r="KM55" s="70"/>
      <c r="KN55" s="70"/>
      <c r="KO55" s="70"/>
      <c r="KP55" s="70"/>
      <c r="KQ55" s="70"/>
      <c r="KR55" s="70"/>
      <c r="KS55" s="70"/>
      <c r="KT55" s="71"/>
      <c r="KU55" s="69">
        <f>データ!DI7</f>
        <v>29.4</v>
      </c>
      <c r="KV55" s="70"/>
      <c r="KW55" s="70"/>
      <c r="KX55" s="70"/>
      <c r="KY55" s="70"/>
      <c r="KZ55" s="70"/>
      <c r="LA55" s="70"/>
      <c r="LB55" s="70"/>
      <c r="LC55" s="70"/>
      <c r="LD55" s="70"/>
      <c r="LE55" s="70"/>
      <c r="LF55" s="70"/>
      <c r="LG55" s="70"/>
      <c r="LH55" s="70"/>
      <c r="LI55" s="71"/>
      <c r="LJ55" s="69">
        <f>データ!DJ7</f>
        <v>29.3</v>
      </c>
      <c r="LK55" s="70"/>
      <c r="LL55" s="70"/>
      <c r="LM55" s="70"/>
      <c r="LN55" s="70"/>
      <c r="LO55" s="70"/>
      <c r="LP55" s="70"/>
      <c r="LQ55" s="70"/>
      <c r="LR55" s="70"/>
      <c r="LS55" s="70"/>
      <c r="LT55" s="70"/>
      <c r="LU55" s="70"/>
      <c r="LV55" s="70"/>
      <c r="LW55" s="70"/>
      <c r="LX55" s="71"/>
      <c r="LY55" s="69">
        <f>データ!DK7</f>
        <v>31.6</v>
      </c>
      <c r="LZ55" s="70"/>
      <c r="MA55" s="70"/>
      <c r="MB55" s="70"/>
      <c r="MC55" s="70"/>
      <c r="MD55" s="70"/>
      <c r="ME55" s="70"/>
      <c r="MF55" s="70"/>
      <c r="MG55" s="70"/>
      <c r="MH55" s="70"/>
      <c r="MI55" s="70"/>
      <c r="MJ55" s="70"/>
      <c r="MK55" s="70"/>
      <c r="ML55" s="70"/>
      <c r="MM55" s="71"/>
      <c r="MN55" s="69">
        <f>データ!DL7</f>
        <v>32.799999999999997</v>
      </c>
      <c r="MO55" s="70"/>
      <c r="MP55" s="70"/>
      <c r="MQ55" s="70"/>
      <c r="MR55" s="70"/>
      <c r="MS55" s="70"/>
      <c r="MT55" s="70"/>
      <c r="MU55" s="70"/>
      <c r="MV55" s="70"/>
      <c r="MW55" s="70"/>
      <c r="MX55" s="70"/>
      <c r="MY55" s="70"/>
      <c r="MZ55" s="70"/>
      <c r="NA55" s="70"/>
      <c r="NB55" s="71"/>
      <c r="NC55" s="2"/>
      <c r="ND55" s="2"/>
      <c r="NE55" s="2"/>
      <c r="NF55" s="2"/>
      <c r="NG55" s="2"/>
      <c r="NH55" s="15"/>
      <c r="NI55" s="2"/>
      <c r="NJ55" s="92"/>
      <c r="NK55" s="93"/>
      <c r="NL55" s="93"/>
      <c r="NM55" s="93"/>
      <c r="NN55" s="93"/>
      <c r="NO55" s="93"/>
      <c r="NP55" s="93"/>
      <c r="NQ55" s="93"/>
      <c r="NR55" s="93"/>
      <c r="NS55" s="93"/>
      <c r="NT55" s="93"/>
      <c r="NU55" s="93"/>
      <c r="NV55" s="93"/>
      <c r="NW55" s="93"/>
      <c r="NX55" s="94"/>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2"/>
      <c r="NK56" s="93"/>
      <c r="NL56" s="93"/>
      <c r="NM56" s="93"/>
      <c r="NN56" s="93"/>
      <c r="NO56" s="93"/>
      <c r="NP56" s="93"/>
      <c r="NQ56" s="93"/>
      <c r="NR56" s="93"/>
      <c r="NS56" s="93"/>
      <c r="NT56" s="93"/>
      <c r="NU56" s="93"/>
      <c r="NV56" s="93"/>
      <c r="NW56" s="93"/>
      <c r="NX56" s="94"/>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2"/>
      <c r="NK57" s="93"/>
      <c r="NL57" s="93"/>
      <c r="NM57" s="93"/>
      <c r="NN57" s="93"/>
      <c r="NO57" s="93"/>
      <c r="NP57" s="93"/>
      <c r="NQ57" s="93"/>
      <c r="NR57" s="93"/>
      <c r="NS57" s="93"/>
      <c r="NT57" s="93"/>
      <c r="NU57" s="93"/>
      <c r="NV57" s="93"/>
      <c r="NW57" s="93"/>
      <c r="NX57" s="94"/>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2"/>
      <c r="NK58" s="93"/>
      <c r="NL58" s="93"/>
      <c r="NM58" s="93"/>
      <c r="NN58" s="93"/>
      <c r="NO58" s="93"/>
      <c r="NP58" s="93"/>
      <c r="NQ58" s="93"/>
      <c r="NR58" s="93"/>
      <c r="NS58" s="93"/>
      <c r="NT58" s="93"/>
      <c r="NU58" s="93"/>
      <c r="NV58" s="93"/>
      <c r="NW58" s="93"/>
      <c r="NX58" s="94"/>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2"/>
      <c r="NK59" s="93"/>
      <c r="NL59" s="93"/>
      <c r="NM59" s="93"/>
      <c r="NN59" s="93"/>
      <c r="NO59" s="93"/>
      <c r="NP59" s="93"/>
      <c r="NQ59" s="93"/>
      <c r="NR59" s="93"/>
      <c r="NS59" s="93"/>
      <c r="NT59" s="93"/>
      <c r="NU59" s="93"/>
      <c r="NV59" s="93"/>
      <c r="NW59" s="93"/>
      <c r="NX59" s="94"/>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2"/>
      <c r="NK60" s="93"/>
      <c r="NL60" s="93"/>
      <c r="NM60" s="93"/>
      <c r="NN60" s="93"/>
      <c r="NO60" s="93"/>
      <c r="NP60" s="93"/>
      <c r="NQ60" s="93"/>
      <c r="NR60" s="93"/>
      <c r="NS60" s="93"/>
      <c r="NT60" s="93"/>
      <c r="NU60" s="93"/>
      <c r="NV60" s="93"/>
      <c r="NW60" s="93"/>
      <c r="NX60" s="94"/>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2"/>
      <c r="NK61" s="93"/>
      <c r="NL61" s="93"/>
      <c r="NM61" s="93"/>
      <c r="NN61" s="93"/>
      <c r="NO61" s="93"/>
      <c r="NP61" s="93"/>
      <c r="NQ61" s="93"/>
      <c r="NR61" s="93"/>
      <c r="NS61" s="93"/>
      <c r="NT61" s="93"/>
      <c r="NU61" s="93"/>
      <c r="NV61" s="93"/>
      <c r="NW61" s="93"/>
      <c r="NX61" s="94"/>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2"/>
      <c r="NK62" s="93"/>
      <c r="NL62" s="93"/>
      <c r="NM62" s="93"/>
      <c r="NN62" s="93"/>
      <c r="NO62" s="93"/>
      <c r="NP62" s="93"/>
      <c r="NQ62" s="93"/>
      <c r="NR62" s="93"/>
      <c r="NS62" s="93"/>
      <c r="NT62" s="93"/>
      <c r="NU62" s="93"/>
      <c r="NV62" s="93"/>
      <c r="NW62" s="93"/>
      <c r="NX62" s="94"/>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2"/>
      <c r="NK63" s="93"/>
      <c r="NL63" s="93"/>
      <c r="NM63" s="93"/>
      <c r="NN63" s="93"/>
      <c r="NO63" s="93"/>
      <c r="NP63" s="93"/>
      <c r="NQ63" s="93"/>
      <c r="NR63" s="93"/>
      <c r="NS63" s="93"/>
      <c r="NT63" s="93"/>
      <c r="NU63" s="93"/>
      <c r="NV63" s="93"/>
      <c r="NW63" s="93"/>
      <c r="NX63" s="94"/>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2"/>
      <c r="NK64" s="93"/>
      <c r="NL64" s="93"/>
      <c r="NM64" s="93"/>
      <c r="NN64" s="93"/>
      <c r="NO64" s="93"/>
      <c r="NP64" s="93"/>
      <c r="NQ64" s="93"/>
      <c r="NR64" s="93"/>
      <c r="NS64" s="93"/>
      <c r="NT64" s="93"/>
      <c r="NU64" s="93"/>
      <c r="NV64" s="93"/>
      <c r="NW64" s="93"/>
      <c r="NX64" s="94"/>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2"/>
      <c r="NK65" s="93"/>
      <c r="NL65" s="93"/>
      <c r="NM65" s="93"/>
      <c r="NN65" s="93"/>
      <c r="NO65" s="93"/>
      <c r="NP65" s="93"/>
      <c r="NQ65" s="93"/>
      <c r="NR65" s="93"/>
      <c r="NS65" s="93"/>
      <c r="NT65" s="93"/>
      <c r="NU65" s="93"/>
      <c r="NV65" s="93"/>
      <c r="NW65" s="93"/>
      <c r="NX65" s="94"/>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2"/>
      <c r="NK66" s="93"/>
      <c r="NL66" s="93"/>
      <c r="NM66" s="93"/>
      <c r="NN66" s="93"/>
      <c r="NO66" s="93"/>
      <c r="NP66" s="93"/>
      <c r="NQ66" s="93"/>
      <c r="NR66" s="93"/>
      <c r="NS66" s="93"/>
      <c r="NT66" s="93"/>
      <c r="NU66" s="93"/>
      <c r="NV66" s="93"/>
      <c r="NW66" s="93"/>
      <c r="NX66" s="94"/>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57.6</v>
      </c>
      <c r="DH79" s="70"/>
      <c r="DI79" s="70"/>
      <c r="DJ79" s="70"/>
      <c r="DK79" s="70"/>
      <c r="DL79" s="70"/>
      <c r="DM79" s="70"/>
      <c r="DN79" s="70"/>
      <c r="DO79" s="70"/>
      <c r="DP79" s="70"/>
      <c r="DQ79" s="70"/>
      <c r="DR79" s="70"/>
      <c r="DS79" s="70"/>
      <c r="DT79" s="70"/>
      <c r="DU79" s="71"/>
      <c r="DV79" s="69">
        <f>データ!EE7</f>
        <v>59.2</v>
      </c>
      <c r="DW79" s="70"/>
      <c r="DX79" s="70"/>
      <c r="DY79" s="70"/>
      <c r="DZ79" s="70"/>
      <c r="EA79" s="70"/>
      <c r="EB79" s="70"/>
      <c r="EC79" s="70"/>
      <c r="ED79" s="70"/>
      <c r="EE79" s="70"/>
      <c r="EF79" s="70"/>
      <c r="EG79" s="70"/>
      <c r="EH79" s="70"/>
      <c r="EI79" s="70"/>
      <c r="EJ79" s="71"/>
      <c r="EK79" s="69">
        <f>データ!EF7</f>
        <v>61.3</v>
      </c>
      <c r="EL79" s="70"/>
      <c r="EM79" s="70"/>
      <c r="EN79" s="70"/>
      <c r="EO79" s="70"/>
      <c r="EP79" s="70"/>
      <c r="EQ79" s="70"/>
      <c r="ER79" s="70"/>
      <c r="ES79" s="70"/>
      <c r="ET79" s="70"/>
      <c r="EU79" s="70"/>
      <c r="EV79" s="70"/>
      <c r="EW79" s="70"/>
      <c r="EX79" s="70"/>
      <c r="EY79" s="71"/>
      <c r="EZ79" s="69">
        <f>データ!EG7</f>
        <v>63.3</v>
      </c>
      <c r="FA79" s="70"/>
      <c r="FB79" s="70"/>
      <c r="FC79" s="70"/>
      <c r="FD79" s="70"/>
      <c r="FE79" s="70"/>
      <c r="FF79" s="70"/>
      <c r="FG79" s="70"/>
      <c r="FH79" s="70"/>
      <c r="FI79" s="70"/>
      <c r="FJ79" s="70"/>
      <c r="FK79" s="70"/>
      <c r="FL79" s="70"/>
      <c r="FM79" s="70"/>
      <c r="FN79" s="71"/>
      <c r="FO79" s="69">
        <f>データ!EH7</f>
        <v>35.799999999999997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70.900000000000006</v>
      </c>
      <c r="GU79" s="70"/>
      <c r="GV79" s="70"/>
      <c r="GW79" s="70"/>
      <c r="GX79" s="70"/>
      <c r="GY79" s="70"/>
      <c r="GZ79" s="70"/>
      <c r="HA79" s="70"/>
      <c r="HB79" s="70"/>
      <c r="HC79" s="70"/>
      <c r="HD79" s="70"/>
      <c r="HE79" s="70"/>
      <c r="HF79" s="70"/>
      <c r="HG79" s="70"/>
      <c r="HH79" s="71"/>
      <c r="HI79" s="69">
        <f>データ!EP7</f>
        <v>72.5</v>
      </c>
      <c r="HJ79" s="70"/>
      <c r="HK79" s="70"/>
      <c r="HL79" s="70"/>
      <c r="HM79" s="70"/>
      <c r="HN79" s="70"/>
      <c r="HO79" s="70"/>
      <c r="HP79" s="70"/>
      <c r="HQ79" s="70"/>
      <c r="HR79" s="70"/>
      <c r="HS79" s="70"/>
      <c r="HT79" s="70"/>
      <c r="HU79" s="70"/>
      <c r="HV79" s="70"/>
      <c r="HW79" s="71"/>
      <c r="HX79" s="69">
        <f>データ!EQ7</f>
        <v>74.900000000000006</v>
      </c>
      <c r="HY79" s="70"/>
      <c r="HZ79" s="70"/>
      <c r="IA79" s="70"/>
      <c r="IB79" s="70"/>
      <c r="IC79" s="70"/>
      <c r="ID79" s="70"/>
      <c r="IE79" s="70"/>
      <c r="IF79" s="70"/>
      <c r="IG79" s="70"/>
      <c r="IH79" s="70"/>
      <c r="II79" s="70"/>
      <c r="IJ79" s="70"/>
      <c r="IK79" s="70"/>
      <c r="IL79" s="71"/>
      <c r="IM79" s="69">
        <f>データ!ER7</f>
        <v>76.8</v>
      </c>
      <c r="IN79" s="70"/>
      <c r="IO79" s="70"/>
      <c r="IP79" s="70"/>
      <c r="IQ79" s="70"/>
      <c r="IR79" s="70"/>
      <c r="IS79" s="70"/>
      <c r="IT79" s="70"/>
      <c r="IU79" s="70"/>
      <c r="IV79" s="70"/>
      <c r="IW79" s="70"/>
      <c r="IX79" s="70"/>
      <c r="IY79" s="70"/>
      <c r="IZ79" s="70"/>
      <c r="JA79" s="71"/>
      <c r="JB79" s="69">
        <f>データ!ES7</f>
        <v>48.3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55838013</v>
      </c>
      <c r="KH79" s="67"/>
      <c r="KI79" s="67"/>
      <c r="KJ79" s="67"/>
      <c r="KK79" s="67"/>
      <c r="KL79" s="67"/>
      <c r="KM79" s="67"/>
      <c r="KN79" s="67"/>
      <c r="KO79" s="67"/>
      <c r="KP79" s="67"/>
      <c r="KQ79" s="67"/>
      <c r="KR79" s="67"/>
      <c r="KS79" s="67"/>
      <c r="KT79" s="67"/>
      <c r="KU79" s="68"/>
      <c r="KV79" s="66">
        <f>データ!FA7</f>
        <v>56816710</v>
      </c>
      <c r="KW79" s="67"/>
      <c r="KX79" s="67"/>
      <c r="KY79" s="67"/>
      <c r="KZ79" s="67"/>
      <c r="LA79" s="67"/>
      <c r="LB79" s="67"/>
      <c r="LC79" s="67"/>
      <c r="LD79" s="67"/>
      <c r="LE79" s="67"/>
      <c r="LF79" s="67"/>
      <c r="LG79" s="67"/>
      <c r="LH79" s="67"/>
      <c r="LI79" s="67"/>
      <c r="LJ79" s="68"/>
      <c r="LK79" s="66">
        <f>データ!FB7</f>
        <v>56871053</v>
      </c>
      <c r="LL79" s="67"/>
      <c r="LM79" s="67"/>
      <c r="LN79" s="67"/>
      <c r="LO79" s="67"/>
      <c r="LP79" s="67"/>
      <c r="LQ79" s="67"/>
      <c r="LR79" s="67"/>
      <c r="LS79" s="67"/>
      <c r="LT79" s="67"/>
      <c r="LU79" s="67"/>
      <c r="LV79" s="67"/>
      <c r="LW79" s="67"/>
      <c r="LX79" s="67"/>
      <c r="LY79" s="68"/>
      <c r="LZ79" s="66">
        <f>データ!FC7</f>
        <v>56814043</v>
      </c>
      <c r="MA79" s="67"/>
      <c r="MB79" s="67"/>
      <c r="MC79" s="67"/>
      <c r="MD79" s="67"/>
      <c r="ME79" s="67"/>
      <c r="MF79" s="67"/>
      <c r="MG79" s="67"/>
      <c r="MH79" s="67"/>
      <c r="MI79" s="67"/>
      <c r="MJ79" s="67"/>
      <c r="MK79" s="67"/>
      <c r="ML79" s="67"/>
      <c r="MM79" s="67"/>
      <c r="MN79" s="68"/>
      <c r="MO79" s="66">
        <f>データ!FD7</f>
        <v>101786266</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5UqFewfYDrHoriGs4jn1vH0ucmsXKtn3UtAHGaSquu1Iu6Cxx6ZYoub3+cs2cX6P3B7FIhk9RR95Vvyq4KWiQ==" saltValue="15ho7pXm7/E3Ia2kuNcm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111</v>
      </c>
      <c r="AJ4" s="154"/>
      <c r="AK4" s="154"/>
      <c r="AL4" s="154"/>
      <c r="AM4" s="154"/>
      <c r="AN4" s="154"/>
      <c r="AO4" s="154"/>
      <c r="AP4" s="154"/>
      <c r="AQ4" s="154"/>
      <c r="AR4" s="154"/>
      <c r="AS4" s="155"/>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3" t="s">
        <v>114</v>
      </c>
      <c r="BQ4" s="154"/>
      <c r="BR4" s="154"/>
      <c r="BS4" s="154"/>
      <c r="BT4" s="154"/>
      <c r="BU4" s="154"/>
      <c r="BV4" s="154"/>
      <c r="BW4" s="154"/>
      <c r="BX4" s="154"/>
      <c r="BY4" s="154"/>
      <c r="BZ4" s="155"/>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1"/>
      <c r="DU4" s="151"/>
      <c r="DV4" s="151"/>
      <c r="DW4" s="151"/>
      <c r="DX4" s="151"/>
      <c r="DY4" s="151"/>
      <c r="DZ4" s="151"/>
      <c r="EA4" s="151"/>
      <c r="EB4" s="151"/>
      <c r="EC4" s="151"/>
      <c r="ED4" s="153" t="s">
        <v>120</v>
      </c>
      <c r="EE4" s="154"/>
      <c r="EF4" s="154"/>
      <c r="EG4" s="154"/>
      <c r="EH4" s="154"/>
      <c r="EI4" s="154"/>
      <c r="EJ4" s="154"/>
      <c r="EK4" s="154"/>
      <c r="EL4" s="154"/>
      <c r="EM4" s="154"/>
      <c r="EN4" s="155"/>
      <c r="EO4" s="151" t="s">
        <v>121</v>
      </c>
      <c r="EP4" s="151"/>
      <c r="EQ4" s="151"/>
      <c r="ER4" s="151"/>
      <c r="ES4" s="151"/>
      <c r="ET4" s="151"/>
      <c r="EU4" s="151"/>
      <c r="EV4" s="151"/>
      <c r="EW4" s="151"/>
      <c r="EX4" s="151"/>
      <c r="EY4" s="151"/>
      <c r="EZ4" s="151" t="s">
        <v>122</v>
      </c>
      <c r="FA4" s="151"/>
      <c r="FB4" s="151"/>
      <c r="FC4" s="151"/>
      <c r="FD4" s="151"/>
      <c r="FE4" s="151"/>
      <c r="FF4" s="151"/>
      <c r="FG4" s="151"/>
      <c r="FH4" s="151"/>
      <c r="FI4" s="151"/>
      <c r="FJ4" s="15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221309</v>
      </c>
      <c r="D6" s="50">
        <f t="shared" si="2"/>
        <v>46</v>
      </c>
      <c r="E6" s="50">
        <f t="shared" si="2"/>
        <v>6</v>
      </c>
      <c r="F6" s="50">
        <f t="shared" si="2"/>
        <v>0</v>
      </c>
      <c r="G6" s="50">
        <f t="shared" si="2"/>
        <v>1</v>
      </c>
      <c r="H6" s="148" t="str">
        <f>IF(H8&lt;&gt;I8,H8,"")&amp;IF(I8&lt;&gt;J8,I8,"")&amp;"　"&amp;J8</f>
        <v>静岡県浜松市　浜松医療センター</v>
      </c>
      <c r="I6" s="149"/>
      <c r="J6" s="150"/>
      <c r="K6" s="50" t="str">
        <f t="shared" si="2"/>
        <v>当然財務</v>
      </c>
      <c r="L6" s="50" t="str">
        <f t="shared" si="2"/>
        <v>病院事業</v>
      </c>
      <c r="M6" s="50" t="str">
        <f t="shared" si="2"/>
        <v>一般病院</v>
      </c>
      <c r="N6" s="50" t="str">
        <f>N8</f>
        <v>500床以上</v>
      </c>
      <c r="O6" s="50" t="str">
        <f>O8</f>
        <v>非設置</v>
      </c>
      <c r="P6" s="50" t="str">
        <f>P8</f>
        <v>指定管理者(利用料金制)</v>
      </c>
      <c r="Q6" s="51">
        <f t="shared" ref="Q6:AH6" si="3">Q8</f>
        <v>34</v>
      </c>
      <c r="R6" s="50" t="str">
        <f t="shared" si="3"/>
        <v>対象</v>
      </c>
      <c r="S6" s="50" t="str">
        <f t="shared" si="3"/>
        <v>ド 透 I 未 訓 ガ</v>
      </c>
      <c r="T6" s="50" t="str">
        <f t="shared" si="3"/>
        <v>救 臨 が 感 災 地 輪</v>
      </c>
      <c r="U6" s="51">
        <f>U8</f>
        <v>788985</v>
      </c>
      <c r="V6" s="51">
        <f>V8</f>
        <v>87116</v>
      </c>
      <c r="W6" s="50" t="str">
        <f>W8</f>
        <v>非該当</v>
      </c>
      <c r="X6" s="50" t="str">
        <f t="shared" ref="X6" si="4">X8</f>
        <v>非該当</v>
      </c>
      <c r="Y6" s="50" t="str">
        <f t="shared" si="3"/>
        <v>７：１</v>
      </c>
      <c r="Z6" s="51">
        <f t="shared" si="3"/>
        <v>600</v>
      </c>
      <c r="AA6" s="51" t="str">
        <f t="shared" si="3"/>
        <v>-</v>
      </c>
      <c r="AB6" s="51" t="str">
        <f t="shared" si="3"/>
        <v>-</v>
      </c>
      <c r="AC6" s="51" t="str">
        <f t="shared" si="3"/>
        <v>-</v>
      </c>
      <c r="AD6" s="51">
        <f t="shared" si="3"/>
        <v>6</v>
      </c>
      <c r="AE6" s="51">
        <f t="shared" si="3"/>
        <v>606</v>
      </c>
      <c r="AF6" s="51">
        <f t="shared" si="3"/>
        <v>520</v>
      </c>
      <c r="AG6" s="51" t="str">
        <f t="shared" si="3"/>
        <v>-</v>
      </c>
      <c r="AH6" s="51">
        <f t="shared" si="3"/>
        <v>520</v>
      </c>
      <c r="AI6" s="52">
        <f>IF(AI8="-",NA(),AI8)</f>
        <v>102.4</v>
      </c>
      <c r="AJ6" s="52">
        <f t="shared" ref="AJ6:AR6" si="5">IF(AJ8="-",NA(),AJ8)</f>
        <v>103.8</v>
      </c>
      <c r="AK6" s="52">
        <f t="shared" si="5"/>
        <v>109.7</v>
      </c>
      <c r="AL6" s="52">
        <f t="shared" si="5"/>
        <v>104.3</v>
      </c>
      <c r="AM6" s="52">
        <f t="shared" si="5"/>
        <v>96.5</v>
      </c>
      <c r="AN6" s="52">
        <f t="shared" si="5"/>
        <v>99.2</v>
      </c>
      <c r="AO6" s="52">
        <f t="shared" si="5"/>
        <v>102.9</v>
      </c>
      <c r="AP6" s="52">
        <f t="shared" si="5"/>
        <v>106.1</v>
      </c>
      <c r="AQ6" s="52">
        <f t="shared" si="5"/>
        <v>102.9</v>
      </c>
      <c r="AR6" s="52">
        <f t="shared" si="5"/>
        <v>97.4</v>
      </c>
      <c r="AS6" s="52" t="str">
        <f>IF(AS8="-","【-】","【"&amp;SUBSTITUTE(TEXT(AS8,"#,##0.0"),"-","△")&amp;"】")</f>
        <v>【96.6】</v>
      </c>
      <c r="AT6" s="52">
        <f>IF(AT8="-",NA(),AT8)</f>
        <v>93.9</v>
      </c>
      <c r="AU6" s="52">
        <f t="shared" ref="AU6:BC6" si="6">IF(AU8="-",NA(),AU8)</f>
        <v>89.3</v>
      </c>
      <c r="AV6" s="52">
        <f t="shared" si="6"/>
        <v>92.2</v>
      </c>
      <c r="AW6" s="52">
        <f t="shared" si="6"/>
        <v>92</v>
      </c>
      <c r="AX6" s="52">
        <f t="shared" si="6"/>
        <v>89.1</v>
      </c>
      <c r="AY6" s="52">
        <f t="shared" si="6"/>
        <v>93.7</v>
      </c>
      <c r="AZ6" s="52">
        <f t="shared" si="6"/>
        <v>88.7</v>
      </c>
      <c r="BA6" s="52">
        <f t="shared" si="6"/>
        <v>90.6</v>
      </c>
      <c r="BB6" s="52">
        <f t="shared" si="6"/>
        <v>90.6</v>
      </c>
      <c r="BC6" s="52">
        <f t="shared" si="6"/>
        <v>91.5</v>
      </c>
      <c r="BD6" s="52" t="str">
        <f>IF(BD8="-","【-】","【"&amp;SUBSTITUTE(TEXT(BD8,"#,##0.0"),"-","△")&amp;"】")</f>
        <v>【86.6】</v>
      </c>
      <c r="BE6" s="52">
        <f>IF(BE8="-",NA(),BE8)</f>
        <v>92.4</v>
      </c>
      <c r="BF6" s="52">
        <f t="shared" ref="BF6:BN6" si="7">IF(BF8="-",NA(),BF8)</f>
        <v>87.8</v>
      </c>
      <c r="BG6" s="52">
        <f t="shared" si="7"/>
        <v>90.7</v>
      </c>
      <c r="BH6" s="52">
        <f t="shared" si="7"/>
        <v>90.4</v>
      </c>
      <c r="BI6" s="52">
        <f t="shared" si="7"/>
        <v>87.6</v>
      </c>
      <c r="BJ6" s="52">
        <f t="shared" si="7"/>
        <v>91.6</v>
      </c>
      <c r="BK6" s="52">
        <f t="shared" si="7"/>
        <v>86.5</v>
      </c>
      <c r="BL6" s="52">
        <f t="shared" si="7"/>
        <v>88.6</v>
      </c>
      <c r="BM6" s="52">
        <f t="shared" si="7"/>
        <v>88.6</v>
      </c>
      <c r="BN6" s="52">
        <f t="shared" si="7"/>
        <v>89.5</v>
      </c>
      <c r="BO6" s="52" t="str">
        <f>IF(BO8="-","【-】","【"&amp;SUBSTITUTE(TEXT(BO8,"#,##0.0"),"-","△")&amp;"】")</f>
        <v>【83.9】</v>
      </c>
      <c r="BP6" s="52">
        <f>IF(BP8="-",NA(),BP8)</f>
        <v>83.6</v>
      </c>
      <c r="BQ6" s="52">
        <f t="shared" ref="BQ6:BY6" si="8">IF(BQ8="-",NA(),BQ8)</f>
        <v>76.8</v>
      </c>
      <c r="BR6" s="52">
        <f t="shared" si="8"/>
        <v>76.099999999999994</v>
      </c>
      <c r="BS6" s="52">
        <f t="shared" si="8"/>
        <v>74.2</v>
      </c>
      <c r="BT6" s="52">
        <f t="shared" si="8"/>
        <v>72.099999999999994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65186</v>
      </c>
      <c r="CB6" s="53">
        <f t="shared" ref="CB6:CJ6" si="9">IF(CB8="-",NA(),CB8)</f>
        <v>66257</v>
      </c>
      <c r="CC6" s="53">
        <f t="shared" si="9"/>
        <v>71978</v>
      </c>
      <c r="CD6" s="53">
        <f t="shared" si="9"/>
        <v>76327</v>
      </c>
      <c r="CE6" s="53">
        <f t="shared" si="9"/>
        <v>80851</v>
      </c>
      <c r="CF6" s="53">
        <f t="shared" si="9"/>
        <v>70630</v>
      </c>
      <c r="CG6" s="53">
        <f t="shared" si="9"/>
        <v>75766</v>
      </c>
      <c r="CH6" s="53">
        <f t="shared" si="9"/>
        <v>79610</v>
      </c>
      <c r="CI6" s="53">
        <f t="shared" si="9"/>
        <v>82275</v>
      </c>
      <c r="CJ6" s="53">
        <f t="shared" si="9"/>
        <v>83606</v>
      </c>
      <c r="CK6" s="52" t="str">
        <f>IF(CK8="-","【-】","【"&amp;SUBSTITUTE(TEXT(CK8,"#,##0"),"-","△")&amp;"】")</f>
        <v>【62,428】</v>
      </c>
      <c r="CL6" s="53">
        <f>IF(CL8="-",NA(),CL8)</f>
        <v>17542</v>
      </c>
      <c r="CM6" s="53">
        <f t="shared" ref="CM6:CU6" si="10">IF(CM8="-",NA(),CM8)</f>
        <v>18770</v>
      </c>
      <c r="CN6" s="53">
        <f t="shared" si="10"/>
        <v>19184</v>
      </c>
      <c r="CO6" s="53">
        <f t="shared" si="10"/>
        <v>19649</v>
      </c>
      <c r="CP6" s="53">
        <f t="shared" si="10"/>
        <v>20720</v>
      </c>
      <c r="CQ6" s="53">
        <f t="shared" si="10"/>
        <v>20687</v>
      </c>
      <c r="CR6" s="53">
        <f t="shared" si="10"/>
        <v>22637</v>
      </c>
      <c r="CS6" s="53">
        <f t="shared" si="10"/>
        <v>23244</v>
      </c>
      <c r="CT6" s="53">
        <f t="shared" si="10"/>
        <v>23704</v>
      </c>
      <c r="CU6" s="53">
        <f t="shared" si="10"/>
        <v>25007</v>
      </c>
      <c r="CV6" s="52" t="str">
        <f>IF(CV8="-","【-】","【"&amp;SUBSTITUTE(TEXT(CV8,"#,##0"),"-","△")&amp;"】")</f>
        <v>【18,236】</v>
      </c>
      <c r="CW6" s="52">
        <f>IF(CW8="-",NA(),CW8)</f>
        <v>50.4</v>
      </c>
      <c r="CX6" s="52">
        <f t="shared" ref="CX6:DF6" si="11">IF(CX8="-",NA(),CX8)</f>
        <v>54.1</v>
      </c>
      <c r="CY6" s="52">
        <f t="shared" si="11"/>
        <v>52.6</v>
      </c>
      <c r="CZ6" s="52">
        <f t="shared" si="11"/>
        <v>50.7</v>
      </c>
      <c r="DA6" s="52">
        <f t="shared" si="11"/>
        <v>49.9</v>
      </c>
      <c r="DB6" s="52">
        <f t="shared" si="11"/>
        <v>47.7</v>
      </c>
      <c r="DC6" s="52">
        <f t="shared" si="11"/>
        <v>51.8</v>
      </c>
      <c r="DD6" s="52">
        <f t="shared" si="11"/>
        <v>49.6</v>
      </c>
      <c r="DE6" s="52">
        <f t="shared" si="11"/>
        <v>48.8</v>
      </c>
      <c r="DF6" s="52">
        <f t="shared" si="11"/>
        <v>48.6</v>
      </c>
      <c r="DG6" s="52" t="str">
        <f>IF(DG8="-","【-】","【"&amp;SUBSTITUTE(TEXT(DG8,"#,##0.0"),"-","△")&amp;"】")</f>
        <v>【56.1】</v>
      </c>
      <c r="DH6" s="52">
        <f>IF(DH8="-",NA(),DH8)</f>
        <v>28.6</v>
      </c>
      <c r="DI6" s="52">
        <f t="shared" ref="DI6:DQ6" si="12">IF(DI8="-",NA(),DI8)</f>
        <v>29.4</v>
      </c>
      <c r="DJ6" s="52">
        <f t="shared" si="12"/>
        <v>29.3</v>
      </c>
      <c r="DK6" s="52">
        <f t="shared" si="12"/>
        <v>31.6</v>
      </c>
      <c r="DL6" s="52">
        <f t="shared" si="12"/>
        <v>32.799999999999997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57.6</v>
      </c>
      <c r="EE6" s="52">
        <f t="shared" ref="EE6:EM6" si="14">IF(EE8="-",NA(),EE8)</f>
        <v>59.2</v>
      </c>
      <c r="EF6" s="52">
        <f t="shared" si="14"/>
        <v>61.3</v>
      </c>
      <c r="EG6" s="52">
        <f t="shared" si="14"/>
        <v>63.3</v>
      </c>
      <c r="EH6" s="52">
        <f t="shared" si="14"/>
        <v>35.799999999999997</v>
      </c>
      <c r="EI6" s="52">
        <f t="shared" si="14"/>
        <v>52.5</v>
      </c>
      <c r="EJ6" s="52">
        <f t="shared" si="14"/>
        <v>54</v>
      </c>
      <c r="EK6" s="52">
        <f t="shared" si="14"/>
        <v>55.4</v>
      </c>
      <c r="EL6" s="52">
        <f t="shared" si="14"/>
        <v>55.5</v>
      </c>
      <c r="EM6" s="52">
        <f t="shared" si="14"/>
        <v>56</v>
      </c>
      <c r="EN6" s="52" t="str">
        <f>IF(EN8="-","【-】","【"&amp;SUBSTITUTE(TEXT(EN8,"#,##0.0"),"-","△")&amp;"】")</f>
        <v>【57.0】</v>
      </c>
      <c r="EO6" s="52">
        <f>IF(EO8="-",NA(),EO8)</f>
        <v>70.900000000000006</v>
      </c>
      <c r="EP6" s="52">
        <f t="shared" ref="EP6:EX6" si="15">IF(EP8="-",NA(),EP8)</f>
        <v>72.5</v>
      </c>
      <c r="EQ6" s="52">
        <f t="shared" si="15"/>
        <v>74.900000000000006</v>
      </c>
      <c r="ER6" s="52">
        <f t="shared" si="15"/>
        <v>76.8</v>
      </c>
      <c r="ES6" s="52">
        <f t="shared" si="15"/>
        <v>48.3</v>
      </c>
      <c r="ET6" s="52">
        <f t="shared" si="15"/>
        <v>67.900000000000006</v>
      </c>
      <c r="EU6" s="52">
        <f t="shared" si="15"/>
        <v>69.2</v>
      </c>
      <c r="EV6" s="52">
        <f t="shared" si="15"/>
        <v>70.8</v>
      </c>
      <c r="EW6" s="52">
        <f t="shared" si="15"/>
        <v>70.7</v>
      </c>
      <c r="EX6" s="52">
        <f t="shared" si="15"/>
        <v>70.3</v>
      </c>
      <c r="EY6" s="52" t="str">
        <f>IF(EY8="-","【-】","【"&amp;SUBSTITUTE(TEXT(EY8,"#,##0.0"),"-","△")&amp;"】")</f>
        <v>【70.4】</v>
      </c>
      <c r="EZ6" s="53">
        <f>IF(EZ8="-",NA(),EZ8)</f>
        <v>55838013</v>
      </c>
      <c r="FA6" s="53">
        <f t="shared" ref="FA6:FI6" si="16">IF(FA8="-",NA(),FA8)</f>
        <v>56816710</v>
      </c>
      <c r="FB6" s="53">
        <f t="shared" si="16"/>
        <v>56871053</v>
      </c>
      <c r="FC6" s="53">
        <f t="shared" si="16"/>
        <v>56814043</v>
      </c>
      <c r="FD6" s="53">
        <f t="shared" si="16"/>
        <v>101786266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160</v>
      </c>
      <c r="B7" s="50">
        <f t="shared" ref="B7:AH7" si="17">B8</f>
        <v>2023</v>
      </c>
      <c r="C7" s="50">
        <f t="shared" si="17"/>
        <v>221309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指定管理者(利用料金制)</v>
      </c>
      <c r="Q7" s="51">
        <f t="shared" si="17"/>
        <v>34</v>
      </c>
      <c r="R7" s="50" t="str">
        <f t="shared" si="17"/>
        <v>対象</v>
      </c>
      <c r="S7" s="50" t="str">
        <f t="shared" si="17"/>
        <v>ド 透 I 未 訓 ガ</v>
      </c>
      <c r="T7" s="50" t="str">
        <f t="shared" si="17"/>
        <v>救 臨 が 感 災 地 輪</v>
      </c>
      <c r="U7" s="51">
        <f>U8</f>
        <v>788985</v>
      </c>
      <c r="V7" s="51">
        <f>V8</f>
        <v>87116</v>
      </c>
      <c r="W7" s="50" t="str">
        <f>W8</f>
        <v>非該当</v>
      </c>
      <c r="X7" s="50" t="str">
        <f t="shared" si="17"/>
        <v>非該当</v>
      </c>
      <c r="Y7" s="50" t="str">
        <f t="shared" si="17"/>
        <v>７：１</v>
      </c>
      <c r="Z7" s="51">
        <f t="shared" si="17"/>
        <v>600</v>
      </c>
      <c r="AA7" s="51" t="str">
        <f t="shared" si="17"/>
        <v>-</v>
      </c>
      <c r="AB7" s="51" t="str">
        <f t="shared" si="17"/>
        <v>-</v>
      </c>
      <c r="AC7" s="51" t="str">
        <f t="shared" si="17"/>
        <v>-</v>
      </c>
      <c r="AD7" s="51">
        <f t="shared" si="17"/>
        <v>6</v>
      </c>
      <c r="AE7" s="51">
        <f t="shared" si="17"/>
        <v>606</v>
      </c>
      <c r="AF7" s="51">
        <f t="shared" si="17"/>
        <v>520</v>
      </c>
      <c r="AG7" s="51" t="str">
        <f t="shared" si="17"/>
        <v>-</v>
      </c>
      <c r="AH7" s="51">
        <f t="shared" si="17"/>
        <v>520</v>
      </c>
      <c r="AI7" s="52">
        <f>AI8</f>
        <v>102.4</v>
      </c>
      <c r="AJ7" s="52">
        <f t="shared" ref="AJ7:AR7" si="18">AJ8</f>
        <v>103.8</v>
      </c>
      <c r="AK7" s="52">
        <f t="shared" si="18"/>
        <v>109.7</v>
      </c>
      <c r="AL7" s="52">
        <f t="shared" si="18"/>
        <v>104.3</v>
      </c>
      <c r="AM7" s="52">
        <f t="shared" si="18"/>
        <v>96.5</v>
      </c>
      <c r="AN7" s="52">
        <f t="shared" si="18"/>
        <v>99.2</v>
      </c>
      <c r="AO7" s="52">
        <f t="shared" si="18"/>
        <v>102.9</v>
      </c>
      <c r="AP7" s="52">
        <f t="shared" si="18"/>
        <v>106.1</v>
      </c>
      <c r="AQ7" s="52">
        <f t="shared" si="18"/>
        <v>102.9</v>
      </c>
      <c r="AR7" s="52">
        <f t="shared" si="18"/>
        <v>97.4</v>
      </c>
      <c r="AS7" s="52"/>
      <c r="AT7" s="52">
        <f>AT8</f>
        <v>93.9</v>
      </c>
      <c r="AU7" s="52">
        <f t="shared" ref="AU7:BC7" si="19">AU8</f>
        <v>89.3</v>
      </c>
      <c r="AV7" s="52">
        <f t="shared" si="19"/>
        <v>92.2</v>
      </c>
      <c r="AW7" s="52">
        <f t="shared" si="19"/>
        <v>92</v>
      </c>
      <c r="AX7" s="52">
        <f t="shared" si="19"/>
        <v>89.1</v>
      </c>
      <c r="AY7" s="52">
        <f t="shared" si="19"/>
        <v>93.7</v>
      </c>
      <c r="AZ7" s="52">
        <f t="shared" si="19"/>
        <v>88.7</v>
      </c>
      <c r="BA7" s="52">
        <f t="shared" si="19"/>
        <v>90.6</v>
      </c>
      <c r="BB7" s="52">
        <f t="shared" si="19"/>
        <v>90.6</v>
      </c>
      <c r="BC7" s="52">
        <f t="shared" si="19"/>
        <v>91.5</v>
      </c>
      <c r="BD7" s="52"/>
      <c r="BE7" s="52">
        <f>BE8</f>
        <v>92.4</v>
      </c>
      <c r="BF7" s="52">
        <f t="shared" ref="BF7:BN7" si="20">BF8</f>
        <v>87.8</v>
      </c>
      <c r="BG7" s="52">
        <f t="shared" si="20"/>
        <v>90.7</v>
      </c>
      <c r="BH7" s="52">
        <f t="shared" si="20"/>
        <v>90.4</v>
      </c>
      <c r="BI7" s="52">
        <f t="shared" si="20"/>
        <v>87.6</v>
      </c>
      <c r="BJ7" s="52">
        <f t="shared" si="20"/>
        <v>91.6</v>
      </c>
      <c r="BK7" s="52">
        <f t="shared" si="20"/>
        <v>86.5</v>
      </c>
      <c r="BL7" s="52">
        <f t="shared" si="20"/>
        <v>88.6</v>
      </c>
      <c r="BM7" s="52">
        <f t="shared" si="20"/>
        <v>88.6</v>
      </c>
      <c r="BN7" s="52">
        <f t="shared" si="20"/>
        <v>89.5</v>
      </c>
      <c r="BO7" s="52"/>
      <c r="BP7" s="52">
        <f>BP8</f>
        <v>83.6</v>
      </c>
      <c r="BQ7" s="52">
        <f t="shared" ref="BQ7:BY7" si="21">BQ8</f>
        <v>76.8</v>
      </c>
      <c r="BR7" s="52">
        <f t="shared" si="21"/>
        <v>76.099999999999994</v>
      </c>
      <c r="BS7" s="52">
        <f t="shared" si="21"/>
        <v>74.2</v>
      </c>
      <c r="BT7" s="52">
        <f t="shared" si="21"/>
        <v>72.099999999999994</v>
      </c>
      <c r="BU7" s="52">
        <f t="shared" si="21"/>
        <v>79.8</v>
      </c>
      <c r="BV7" s="52">
        <f t="shared" si="21"/>
        <v>70.599999999999994</v>
      </c>
      <c r="BW7" s="52">
        <f t="shared" si="21"/>
        <v>71.400000000000006</v>
      </c>
      <c r="BX7" s="52">
        <f t="shared" si="21"/>
        <v>72.2</v>
      </c>
      <c r="BY7" s="52">
        <f t="shared" si="21"/>
        <v>74.400000000000006</v>
      </c>
      <c r="BZ7" s="52"/>
      <c r="CA7" s="53">
        <f>CA8</f>
        <v>65186</v>
      </c>
      <c r="CB7" s="53">
        <f t="shared" ref="CB7:CJ7" si="22">CB8</f>
        <v>66257</v>
      </c>
      <c r="CC7" s="53">
        <f t="shared" si="22"/>
        <v>71978</v>
      </c>
      <c r="CD7" s="53">
        <f t="shared" si="22"/>
        <v>76327</v>
      </c>
      <c r="CE7" s="53">
        <f t="shared" si="22"/>
        <v>80851</v>
      </c>
      <c r="CF7" s="53">
        <f t="shared" si="22"/>
        <v>70630</v>
      </c>
      <c r="CG7" s="53">
        <f t="shared" si="22"/>
        <v>75766</v>
      </c>
      <c r="CH7" s="53">
        <f t="shared" si="22"/>
        <v>79610</v>
      </c>
      <c r="CI7" s="53">
        <f t="shared" si="22"/>
        <v>82275</v>
      </c>
      <c r="CJ7" s="53">
        <f t="shared" si="22"/>
        <v>83606</v>
      </c>
      <c r="CK7" s="52"/>
      <c r="CL7" s="53">
        <f>CL8</f>
        <v>17542</v>
      </c>
      <c r="CM7" s="53">
        <f t="shared" ref="CM7:CU7" si="23">CM8</f>
        <v>18770</v>
      </c>
      <c r="CN7" s="53">
        <f t="shared" si="23"/>
        <v>19184</v>
      </c>
      <c r="CO7" s="53">
        <f t="shared" si="23"/>
        <v>19649</v>
      </c>
      <c r="CP7" s="53">
        <f t="shared" si="23"/>
        <v>20720</v>
      </c>
      <c r="CQ7" s="53">
        <f t="shared" si="23"/>
        <v>20687</v>
      </c>
      <c r="CR7" s="53">
        <f t="shared" si="23"/>
        <v>22637</v>
      </c>
      <c r="CS7" s="53">
        <f t="shared" si="23"/>
        <v>23244</v>
      </c>
      <c r="CT7" s="53">
        <f t="shared" si="23"/>
        <v>23704</v>
      </c>
      <c r="CU7" s="53">
        <f t="shared" si="23"/>
        <v>25007</v>
      </c>
      <c r="CV7" s="52"/>
      <c r="CW7" s="52">
        <f>CW8</f>
        <v>50.4</v>
      </c>
      <c r="CX7" s="52">
        <f t="shared" ref="CX7:DF7" si="24">CX8</f>
        <v>54.1</v>
      </c>
      <c r="CY7" s="52">
        <f t="shared" si="24"/>
        <v>52.6</v>
      </c>
      <c r="CZ7" s="52">
        <f t="shared" si="24"/>
        <v>50.7</v>
      </c>
      <c r="DA7" s="52">
        <f t="shared" si="24"/>
        <v>49.9</v>
      </c>
      <c r="DB7" s="52">
        <f t="shared" si="24"/>
        <v>47.7</v>
      </c>
      <c r="DC7" s="52">
        <f t="shared" si="24"/>
        <v>51.8</v>
      </c>
      <c r="DD7" s="52">
        <f t="shared" si="24"/>
        <v>49.6</v>
      </c>
      <c r="DE7" s="52">
        <f t="shared" si="24"/>
        <v>48.8</v>
      </c>
      <c r="DF7" s="52">
        <f t="shared" si="24"/>
        <v>48.6</v>
      </c>
      <c r="DG7" s="52"/>
      <c r="DH7" s="52">
        <f>DH8</f>
        <v>28.6</v>
      </c>
      <c r="DI7" s="52">
        <f t="shared" ref="DI7:DQ7" si="25">DI8</f>
        <v>29.4</v>
      </c>
      <c r="DJ7" s="52">
        <f t="shared" si="25"/>
        <v>29.3</v>
      </c>
      <c r="DK7" s="52">
        <f t="shared" si="25"/>
        <v>31.6</v>
      </c>
      <c r="DL7" s="52">
        <f t="shared" si="25"/>
        <v>32.799999999999997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57.6</v>
      </c>
      <c r="EE7" s="52">
        <f t="shared" ref="EE7:EM7" si="27">EE8</f>
        <v>59.2</v>
      </c>
      <c r="EF7" s="52">
        <f t="shared" si="27"/>
        <v>61.3</v>
      </c>
      <c r="EG7" s="52">
        <f t="shared" si="27"/>
        <v>63.3</v>
      </c>
      <c r="EH7" s="52">
        <f t="shared" si="27"/>
        <v>35.799999999999997</v>
      </c>
      <c r="EI7" s="52">
        <f t="shared" si="27"/>
        <v>52.5</v>
      </c>
      <c r="EJ7" s="52">
        <f t="shared" si="27"/>
        <v>54</v>
      </c>
      <c r="EK7" s="52">
        <f t="shared" si="27"/>
        <v>55.4</v>
      </c>
      <c r="EL7" s="52">
        <f t="shared" si="27"/>
        <v>55.5</v>
      </c>
      <c r="EM7" s="52">
        <f t="shared" si="27"/>
        <v>56</v>
      </c>
      <c r="EN7" s="52"/>
      <c r="EO7" s="52">
        <f>EO8</f>
        <v>70.900000000000006</v>
      </c>
      <c r="EP7" s="52">
        <f t="shared" ref="EP7:EX7" si="28">EP8</f>
        <v>72.5</v>
      </c>
      <c r="EQ7" s="52">
        <f t="shared" si="28"/>
        <v>74.900000000000006</v>
      </c>
      <c r="ER7" s="52">
        <f t="shared" si="28"/>
        <v>76.8</v>
      </c>
      <c r="ES7" s="52">
        <f t="shared" si="28"/>
        <v>48.3</v>
      </c>
      <c r="ET7" s="52">
        <f t="shared" si="28"/>
        <v>67.900000000000006</v>
      </c>
      <c r="EU7" s="52">
        <f t="shared" si="28"/>
        <v>69.2</v>
      </c>
      <c r="EV7" s="52">
        <f t="shared" si="28"/>
        <v>70.8</v>
      </c>
      <c r="EW7" s="52">
        <f t="shared" si="28"/>
        <v>70.7</v>
      </c>
      <c r="EX7" s="52">
        <f t="shared" si="28"/>
        <v>70.3</v>
      </c>
      <c r="EY7" s="52"/>
      <c r="EZ7" s="53">
        <f>EZ8</f>
        <v>55838013</v>
      </c>
      <c r="FA7" s="53">
        <f t="shared" ref="FA7:FI7" si="29">FA8</f>
        <v>56816710</v>
      </c>
      <c r="FB7" s="53">
        <f t="shared" si="29"/>
        <v>56871053</v>
      </c>
      <c r="FC7" s="53">
        <f t="shared" si="29"/>
        <v>56814043</v>
      </c>
      <c r="FD7" s="53">
        <f t="shared" si="29"/>
        <v>101786266</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221309</v>
      </c>
      <c r="D8" s="55">
        <v>46</v>
      </c>
      <c r="E8" s="55">
        <v>6</v>
      </c>
      <c r="F8" s="55">
        <v>0</v>
      </c>
      <c r="G8" s="55">
        <v>1</v>
      </c>
      <c r="H8" s="55" t="s">
        <v>161</v>
      </c>
      <c r="I8" s="55" t="s">
        <v>162</v>
      </c>
      <c r="J8" s="55" t="s">
        <v>163</v>
      </c>
      <c r="K8" s="55" t="s">
        <v>164</v>
      </c>
      <c r="L8" s="55" t="s">
        <v>165</v>
      </c>
      <c r="M8" s="55" t="s">
        <v>166</v>
      </c>
      <c r="N8" s="55" t="s">
        <v>167</v>
      </c>
      <c r="O8" s="55" t="s">
        <v>168</v>
      </c>
      <c r="P8" s="55" t="s">
        <v>169</v>
      </c>
      <c r="Q8" s="56">
        <v>34</v>
      </c>
      <c r="R8" s="55" t="s">
        <v>170</v>
      </c>
      <c r="S8" s="55" t="s">
        <v>171</v>
      </c>
      <c r="T8" s="55" t="s">
        <v>172</v>
      </c>
      <c r="U8" s="56">
        <v>788985</v>
      </c>
      <c r="V8" s="56">
        <v>87116</v>
      </c>
      <c r="W8" s="55" t="s">
        <v>173</v>
      </c>
      <c r="X8" s="55" t="s">
        <v>173</v>
      </c>
      <c r="Y8" s="57" t="s">
        <v>174</v>
      </c>
      <c r="Z8" s="56">
        <v>600</v>
      </c>
      <c r="AA8" s="56" t="s">
        <v>40</v>
      </c>
      <c r="AB8" s="56" t="s">
        <v>40</v>
      </c>
      <c r="AC8" s="56" t="s">
        <v>40</v>
      </c>
      <c r="AD8" s="56">
        <v>6</v>
      </c>
      <c r="AE8" s="56">
        <v>606</v>
      </c>
      <c r="AF8" s="56">
        <v>520</v>
      </c>
      <c r="AG8" s="56" t="s">
        <v>40</v>
      </c>
      <c r="AH8" s="56">
        <v>520</v>
      </c>
      <c r="AI8" s="58">
        <v>102.4</v>
      </c>
      <c r="AJ8" s="58">
        <v>103.8</v>
      </c>
      <c r="AK8" s="58">
        <v>109.7</v>
      </c>
      <c r="AL8" s="58">
        <v>104.3</v>
      </c>
      <c r="AM8" s="58">
        <v>96.5</v>
      </c>
      <c r="AN8" s="58">
        <v>99.2</v>
      </c>
      <c r="AO8" s="58">
        <v>102.9</v>
      </c>
      <c r="AP8" s="58">
        <v>106.1</v>
      </c>
      <c r="AQ8" s="58">
        <v>102.9</v>
      </c>
      <c r="AR8" s="58">
        <v>97.4</v>
      </c>
      <c r="AS8" s="58">
        <v>96.6</v>
      </c>
      <c r="AT8" s="58">
        <v>93.9</v>
      </c>
      <c r="AU8" s="58">
        <v>89.3</v>
      </c>
      <c r="AV8" s="58">
        <v>92.2</v>
      </c>
      <c r="AW8" s="58">
        <v>92</v>
      </c>
      <c r="AX8" s="58">
        <v>89.1</v>
      </c>
      <c r="AY8" s="58">
        <v>93.7</v>
      </c>
      <c r="AZ8" s="58">
        <v>88.7</v>
      </c>
      <c r="BA8" s="58">
        <v>90.6</v>
      </c>
      <c r="BB8" s="58">
        <v>90.6</v>
      </c>
      <c r="BC8" s="58">
        <v>91.5</v>
      </c>
      <c r="BD8" s="58">
        <v>86.6</v>
      </c>
      <c r="BE8" s="59">
        <v>92.4</v>
      </c>
      <c r="BF8" s="59">
        <v>87.8</v>
      </c>
      <c r="BG8" s="59">
        <v>90.7</v>
      </c>
      <c r="BH8" s="59">
        <v>90.4</v>
      </c>
      <c r="BI8" s="59">
        <v>87.6</v>
      </c>
      <c r="BJ8" s="59">
        <v>91.6</v>
      </c>
      <c r="BK8" s="59">
        <v>86.5</v>
      </c>
      <c r="BL8" s="59">
        <v>88.6</v>
      </c>
      <c r="BM8" s="59">
        <v>88.6</v>
      </c>
      <c r="BN8" s="59">
        <v>89.5</v>
      </c>
      <c r="BO8" s="59">
        <v>83.9</v>
      </c>
      <c r="BP8" s="58">
        <v>83.6</v>
      </c>
      <c r="BQ8" s="58">
        <v>76.8</v>
      </c>
      <c r="BR8" s="58">
        <v>76.099999999999994</v>
      </c>
      <c r="BS8" s="58">
        <v>74.2</v>
      </c>
      <c r="BT8" s="58">
        <v>72.099999999999994</v>
      </c>
      <c r="BU8" s="58">
        <v>79.8</v>
      </c>
      <c r="BV8" s="58">
        <v>70.599999999999994</v>
      </c>
      <c r="BW8" s="58">
        <v>71.400000000000006</v>
      </c>
      <c r="BX8" s="58">
        <v>72.2</v>
      </c>
      <c r="BY8" s="58">
        <v>74.400000000000006</v>
      </c>
      <c r="BZ8" s="58">
        <v>68.7</v>
      </c>
      <c r="CA8" s="59">
        <v>65186</v>
      </c>
      <c r="CB8" s="59">
        <v>66257</v>
      </c>
      <c r="CC8" s="59">
        <v>71978</v>
      </c>
      <c r="CD8" s="59">
        <v>76327</v>
      </c>
      <c r="CE8" s="59">
        <v>80851</v>
      </c>
      <c r="CF8" s="59">
        <v>70630</v>
      </c>
      <c r="CG8" s="59">
        <v>75766</v>
      </c>
      <c r="CH8" s="59">
        <v>79610</v>
      </c>
      <c r="CI8" s="59">
        <v>82275</v>
      </c>
      <c r="CJ8" s="59">
        <v>83606</v>
      </c>
      <c r="CK8" s="58">
        <v>62428</v>
      </c>
      <c r="CL8" s="59">
        <v>17542</v>
      </c>
      <c r="CM8" s="59">
        <v>18770</v>
      </c>
      <c r="CN8" s="59">
        <v>19184</v>
      </c>
      <c r="CO8" s="59">
        <v>19649</v>
      </c>
      <c r="CP8" s="59">
        <v>20720</v>
      </c>
      <c r="CQ8" s="59">
        <v>20687</v>
      </c>
      <c r="CR8" s="59">
        <v>22637</v>
      </c>
      <c r="CS8" s="59">
        <v>23244</v>
      </c>
      <c r="CT8" s="59">
        <v>23704</v>
      </c>
      <c r="CU8" s="59">
        <v>25007</v>
      </c>
      <c r="CV8" s="58">
        <v>18236</v>
      </c>
      <c r="CW8" s="59">
        <v>50.4</v>
      </c>
      <c r="CX8" s="59">
        <v>54.1</v>
      </c>
      <c r="CY8" s="59">
        <v>52.6</v>
      </c>
      <c r="CZ8" s="59">
        <v>50.7</v>
      </c>
      <c r="DA8" s="59">
        <v>49.9</v>
      </c>
      <c r="DB8" s="59">
        <v>47.7</v>
      </c>
      <c r="DC8" s="59">
        <v>51.8</v>
      </c>
      <c r="DD8" s="59">
        <v>49.6</v>
      </c>
      <c r="DE8" s="59">
        <v>48.8</v>
      </c>
      <c r="DF8" s="59">
        <v>48.6</v>
      </c>
      <c r="DG8" s="59">
        <v>56.1</v>
      </c>
      <c r="DH8" s="59">
        <v>28.6</v>
      </c>
      <c r="DI8" s="59">
        <v>29.4</v>
      </c>
      <c r="DJ8" s="59">
        <v>29.3</v>
      </c>
      <c r="DK8" s="59">
        <v>31.6</v>
      </c>
      <c r="DL8" s="59">
        <v>32.799999999999997</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57.6</v>
      </c>
      <c r="EE8" s="58">
        <v>59.2</v>
      </c>
      <c r="EF8" s="58">
        <v>61.3</v>
      </c>
      <c r="EG8" s="58">
        <v>63.3</v>
      </c>
      <c r="EH8" s="58">
        <v>35.799999999999997</v>
      </c>
      <c r="EI8" s="58">
        <v>52.5</v>
      </c>
      <c r="EJ8" s="58">
        <v>54</v>
      </c>
      <c r="EK8" s="58">
        <v>55.4</v>
      </c>
      <c r="EL8" s="58">
        <v>55.5</v>
      </c>
      <c r="EM8" s="58">
        <v>56</v>
      </c>
      <c r="EN8" s="58">
        <v>57</v>
      </c>
      <c r="EO8" s="58">
        <v>70.900000000000006</v>
      </c>
      <c r="EP8" s="58">
        <v>72.5</v>
      </c>
      <c r="EQ8" s="58">
        <v>74.900000000000006</v>
      </c>
      <c r="ER8" s="58">
        <v>76.8</v>
      </c>
      <c r="ES8" s="58">
        <v>48.3</v>
      </c>
      <c r="ET8" s="58">
        <v>67.900000000000006</v>
      </c>
      <c r="EU8" s="58">
        <v>69.2</v>
      </c>
      <c r="EV8" s="58">
        <v>70.8</v>
      </c>
      <c r="EW8" s="58">
        <v>70.7</v>
      </c>
      <c r="EX8" s="58">
        <v>70.3</v>
      </c>
      <c r="EY8" s="58">
        <v>70.400000000000006</v>
      </c>
      <c r="EZ8" s="59">
        <v>55838013</v>
      </c>
      <c r="FA8" s="59">
        <v>56816710</v>
      </c>
      <c r="FB8" s="59">
        <v>56871053</v>
      </c>
      <c r="FC8" s="59">
        <v>56814043</v>
      </c>
      <c r="FD8" s="59">
        <v>101786266</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73328149-3D5D-4FC8-B79B-D5903B2C9B6A}"/>
</file>

<file path=customXml/itemProps2.xml><?xml version="1.0" encoding="utf-8"?>
<ds:datastoreItem xmlns:ds="http://schemas.openxmlformats.org/officeDocument/2006/customXml" ds:itemID="{8F1E98F1-1386-4A5F-A202-B94EAFA60C96}"/>
</file>

<file path=customXml/itemProps3.xml><?xml version="1.0" encoding="utf-8"?>
<ds:datastoreItem xmlns:ds="http://schemas.openxmlformats.org/officeDocument/2006/customXml" ds:itemID="{A757AF31-A90A-40D7-B3D8-06087F125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2025-02-19T01:58:45Z</dcterms:created>
  <dcterms:modified xsi:type="dcterms:W3CDTF">2025-02-19T01:58:58Z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