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CB798B779097DEBD36893033A3F8DF3CE77C1AD" xr6:coauthVersionLast="47" xr6:coauthVersionMax="47" xr10:uidLastSave="{B3F2D3EB-86A3-4247-BF58-13C1D4092658}"/>
  <workbookProtection workbookAlgorithmName="SHA-512" workbookHashValue="atEA3z7R3StNI2+1Ng/8va3T8a1CsGshDuL1WvKO1vg1yc97MzD7s9yfP8K8R+G7Mm1/BFNx1Z0VdQELgZHUPA==" workbookSaltValue="StefI5R12EntTfh8C2pKNQ=="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12" i="5" l="1"/>
  <c r="DF12" i="5"/>
  <c r="CL12" i="5"/>
  <c r="BN12" i="5"/>
  <c r="DS11" i="5"/>
  <c r="BC11" i="5"/>
  <c r="AI11" i="5"/>
  <c r="EC10" i="5"/>
  <c r="EB10" i="5"/>
  <c r="DR10" i="5"/>
  <c r="DG10" i="5"/>
  <c r="BZ10" i="5"/>
  <c r="AS10" i="5"/>
  <c r="AR10" i="5"/>
  <c r="AH10" i="5"/>
  <c r="W10" i="5"/>
  <c r="F10" i="5"/>
  <c r="RA79" i="4" s="1"/>
  <c r="E10" i="5"/>
  <c r="DS10" i="5" s="1"/>
  <c r="D10" i="5"/>
  <c r="CV10" i="5" s="1"/>
  <c r="C10" i="5"/>
  <c r="CU10" i="5" s="1"/>
  <c r="B10" i="5"/>
  <c r="BB10" i="5" s="1"/>
  <c r="DZ9" i="5"/>
  <c r="DO9" i="5"/>
  <c r="DD9" i="5"/>
  <c r="CS9" i="5"/>
  <c r="CH9" i="5"/>
  <c r="BW9" i="5"/>
  <c r="BL9" i="5"/>
  <c r="BA9" i="5"/>
  <c r="AP9" i="5"/>
  <c r="AE9" i="5"/>
  <c r="T9" i="5"/>
  <c r="EJ6" i="5"/>
  <c r="JM90" i="4" s="1"/>
  <c r="EI6" i="5"/>
  <c r="EE12" i="5" s="1"/>
  <c r="EH6" i="5"/>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O6" i="5"/>
  <c r="DP11" i="5" s="1"/>
  <c r="DN6" i="5"/>
  <c r="DM6" i="5"/>
  <c r="DI12" i="5" s="1"/>
  <c r="DL6" i="5"/>
  <c r="DK6" i="5"/>
  <c r="DG12" i="5" s="1"/>
  <c r="DJ6" i="5"/>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O6" i="5"/>
  <c r="CK12" i="5" s="1"/>
  <c r="CN6" i="5"/>
  <c r="CJ12" i="5" s="1"/>
  <c r="CM6" i="5"/>
  <c r="CI12" i="5" s="1"/>
  <c r="CL6" i="5"/>
  <c r="CM11" i="5" s="1"/>
  <c r="CK6" i="5"/>
  <c r="CL11" i="5" s="1"/>
  <c r="CJ6" i="5"/>
  <c r="CI6" i="5"/>
  <c r="CJ11" i="5" s="1"/>
  <c r="CH6" i="5"/>
  <c r="CI11" i="5" s="1"/>
  <c r="CG6" i="5"/>
  <c r="EH90" i="4" s="1"/>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A6" i="5"/>
  <c r="BB11" i="5" s="1"/>
  <c r="AZ6" i="5"/>
  <c r="BE90" i="4" s="1"/>
  <c r="AY6" i="5"/>
  <c r="AU12" i="5" s="1"/>
  <c r="AX6" i="5"/>
  <c r="AT12" i="5" s="1"/>
  <c r="AW6" i="5"/>
  <c r="AS12" i="5" s="1"/>
  <c r="AV6" i="5"/>
  <c r="AR12" i="5" s="1"/>
  <c r="AU6" i="5"/>
  <c r="AQ12" i="5" s="1"/>
  <c r="AT6" i="5"/>
  <c r="AU11" i="5" s="1"/>
  <c r="AS6" i="5"/>
  <c r="AT11" i="5" s="1"/>
  <c r="AR6" i="5"/>
  <c r="AQ6" i="5"/>
  <c r="AR11" i="5" s="1"/>
  <c r="AP6" i="5"/>
  <c r="AQ11" i="5" s="1"/>
  <c r="AO6" i="5"/>
  <c r="AD90" i="4" s="1"/>
  <c r="AN6" i="5"/>
  <c r="AM6" i="5"/>
  <c r="AL6" i="5"/>
  <c r="AH12" i="5" s="1"/>
  <c r="AK6" i="5"/>
  <c r="AG12" i="5" s="1"/>
  <c r="AJ6" i="5"/>
  <c r="AI6" i="5"/>
  <c r="AH6" i="5"/>
  <c r="AG6" i="5"/>
  <c r="AH11" i="5" s="1"/>
  <c r="AF6" i="5"/>
  <c r="AG11" i="5" s="1"/>
  <c r="AE6" i="5"/>
  <c r="AD6" i="5"/>
  <c r="AC6" i="5"/>
  <c r="Y12" i="5" s="1"/>
  <c r="AB6" i="5"/>
  <c r="X12" i="5" s="1"/>
  <c r="AA6" i="5"/>
  <c r="W12" i="5" s="1"/>
  <c r="Z6" i="5"/>
  <c r="V12" i="5" s="1"/>
  <c r="Y6" i="5"/>
  <c r="U12" i="5" s="1"/>
  <c r="X6" i="5"/>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C90" i="4"/>
  <c r="RA81" i="4"/>
  <c r="PZ81" i="4"/>
  <c r="OY81" i="4"/>
  <c r="MW81" i="4"/>
  <c r="KO81" i="4"/>
  <c r="JN81" i="4"/>
  <c r="IM81" i="4"/>
  <c r="EC81" i="4"/>
  <c r="CA81" i="4"/>
  <c r="AZ81" i="4"/>
  <c r="Y81" i="4"/>
  <c r="RA80" i="4"/>
  <c r="PZ80" i="4"/>
  <c r="OY80" i="4"/>
  <c r="NX80" i="4"/>
  <c r="MW80" i="4"/>
  <c r="KO80" i="4"/>
  <c r="AZ80" i="4"/>
  <c r="OY79" i="4"/>
  <c r="NX79" i="4"/>
  <c r="JN79" i="4"/>
  <c r="IM79" i="4"/>
  <c r="HL79" i="4"/>
  <c r="CA79" i="4"/>
  <c r="RH56" i="4"/>
  <c r="OF56" i="4"/>
  <c r="LT56" i="4"/>
  <c r="KZ56" i="4"/>
  <c r="JL56" i="4"/>
  <c r="GF56" i="4"/>
  <c r="FL56" i="4"/>
  <c r="CZ56" i="4"/>
  <c r="AR56" i="4"/>
  <c r="OZ55" i="4"/>
  <c r="OF55" i="4"/>
  <c r="MN55" i="4"/>
  <c r="KF55" i="4"/>
  <c r="JL55" i="4"/>
  <c r="GZ55" i="4"/>
  <c r="CF55" i="4"/>
  <c r="PT54" i="4"/>
  <c r="OZ54" i="4"/>
  <c r="OF54" i="4"/>
  <c r="MN54" i="4"/>
  <c r="KZ54" i="4"/>
  <c r="KF54" i="4"/>
  <c r="GF54" i="4"/>
  <c r="BL54" i="4"/>
  <c r="OF33" i="4"/>
  <c r="MN33" i="4"/>
  <c r="LT33" i="4"/>
  <c r="KZ33" i="4"/>
  <c r="RH32" i="4"/>
  <c r="QN32" i="4"/>
  <c r="OZ32" i="4"/>
  <c r="OF32" i="4"/>
  <c r="MN32" i="4"/>
  <c r="JL32" i="4"/>
  <c r="GZ32" i="4"/>
  <c r="BL32" i="4"/>
  <c r="X32" i="4"/>
  <c r="PT31" i="4"/>
  <c r="OZ31" i="4"/>
  <c r="OF31" i="4"/>
  <c r="KZ31" i="4"/>
  <c r="KF31" i="4"/>
  <c r="JL31" i="4"/>
  <c r="GF31" i="4"/>
  <c r="FL31" i="4"/>
  <c r="BL31" i="4"/>
  <c r="X31" i="4"/>
  <c r="LZ10" i="4"/>
  <c r="IT10" i="4"/>
  <c r="FN10" i="4"/>
  <c r="CH10" i="4"/>
  <c r="B10" i="4"/>
  <c r="PF8" i="4"/>
  <c r="LZ8" i="4"/>
  <c r="IT8" i="4"/>
  <c r="FN8" i="4"/>
  <c r="CH8" i="4"/>
  <c r="B8" i="4"/>
  <c r="B5" i="4"/>
  <c r="CF31" i="4" l="1"/>
  <c r="QN31" i="4"/>
  <c r="QN33" i="4"/>
  <c r="RH31" i="4"/>
  <c r="X33" i="4"/>
  <c r="CZ31" i="4"/>
  <c r="AR33" i="4"/>
  <c r="RH33" i="4"/>
  <c r="MN56" i="4"/>
  <c r="FL32" i="4"/>
  <c r="CZ33" i="4"/>
  <c r="CF54" i="4"/>
  <c r="RH54" i="4"/>
  <c r="RH55" i="4"/>
  <c r="CA80" i="4"/>
  <c r="BO10" i="5"/>
  <c r="GZ31" i="4"/>
  <c r="GF32" i="4"/>
  <c r="FL33" i="4"/>
  <c r="FL54" i="4"/>
  <c r="BL55" i="4"/>
  <c r="X56" i="4"/>
  <c r="QN56" i="4"/>
  <c r="DB80" i="4"/>
  <c r="BP10" i="5"/>
  <c r="CF33" i="4"/>
  <c r="QN54" i="4"/>
  <c r="QN55" i="4"/>
  <c r="GF33" i="4"/>
  <c r="GK80" i="4"/>
  <c r="JL33" i="4"/>
  <c r="GZ54" i="4"/>
  <c r="FL55" i="4"/>
  <c r="BL56" i="4"/>
  <c r="IM80" i="4"/>
  <c r="GK81" i="4"/>
  <c r="CJ10" i="5"/>
  <c r="KF33" i="4"/>
  <c r="JL54" i="4"/>
  <c r="GF55" i="4"/>
  <c r="CF56" i="4"/>
  <c r="DB79" i="4"/>
  <c r="HL81" i="4"/>
  <c r="CK10" i="5"/>
  <c r="DH10" i="5"/>
  <c r="X10" i="5"/>
  <c r="AF11" i="5"/>
  <c r="ER32" i="4"/>
  <c r="AJ11" i="5"/>
  <c r="HT32" i="4"/>
  <c r="AI12" i="5"/>
  <c r="GZ33" i="4"/>
  <c r="BC12" i="5"/>
  <c r="OZ33" i="4"/>
  <c r="BD12" i="5"/>
  <c r="PT33" i="4"/>
  <c r="BM11" i="5"/>
  <c r="X55" i="4"/>
  <c r="BX12" i="5"/>
  <c r="ER56" i="4"/>
  <c r="CB12" i="5"/>
  <c r="HT56" i="4"/>
  <c r="CK11" i="5"/>
  <c r="KZ55" i="4"/>
  <c r="CV12" i="5"/>
  <c r="PT56" i="4"/>
  <c r="DH12" i="5"/>
  <c r="DB81" i="4"/>
  <c r="DQ11" i="5"/>
  <c r="HL80" i="4"/>
  <c r="EB12" i="5"/>
  <c r="NX81" i="4"/>
  <c r="DI10" i="5"/>
  <c r="BQ10" i="5"/>
  <c r="Y10" i="5"/>
  <c r="EC79" i="4"/>
  <c r="CX10" i="5"/>
  <c r="EE10" i="5"/>
  <c r="CM10" i="5"/>
  <c r="AU10" i="5"/>
  <c r="DT10" i="5"/>
  <c r="CB10" i="5"/>
  <c r="AJ10" i="5"/>
  <c r="KO79" i="4"/>
  <c r="HT54" i="4"/>
  <c r="HT31" i="4"/>
  <c r="CZ54" i="4"/>
  <c r="MN31" i="4"/>
  <c r="CF32" i="4"/>
  <c r="KF56" i="4"/>
  <c r="MW79" i="4"/>
  <c r="Y80" i="4"/>
  <c r="EC80" i="4"/>
  <c r="KF32" i="4"/>
  <c r="BL33" i="4"/>
  <c r="BX11" i="5"/>
  <c r="ER55" i="4"/>
  <c r="CB11" i="5"/>
  <c r="HT55" i="4"/>
  <c r="CA12" i="5"/>
  <c r="GZ56" i="4"/>
  <c r="CV11" i="5"/>
  <c r="PT55" i="4"/>
  <c r="CU12" i="5"/>
  <c r="OZ56" i="4"/>
  <c r="BF10" i="5"/>
  <c r="BD11" i="5"/>
  <c r="PT32" i="4"/>
  <c r="Y11" i="5"/>
  <c r="CZ32" i="4"/>
  <c r="AF12" i="5"/>
  <c r="ER33" i="4"/>
  <c r="AJ12" i="5"/>
  <c r="HT33" i="4"/>
  <c r="AS11" i="5"/>
  <c r="KZ32" i="4"/>
  <c r="BQ11" i="5"/>
  <c r="CZ55" i="4"/>
  <c r="DE10" i="5"/>
  <c r="BM10" i="5"/>
  <c r="U10" i="5"/>
  <c r="CT10" i="5"/>
  <c r="EA10" i="5"/>
  <c r="CI10" i="5"/>
  <c r="AQ10" i="5"/>
  <c r="DP10" i="5"/>
  <c r="BX10" i="5"/>
  <c r="AF10" i="5"/>
  <c r="GK79" i="4"/>
  <c r="ER54" i="4"/>
  <c r="ER31" i="4"/>
  <c r="Y79" i="4"/>
  <c r="X54"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<sst xmlns="http://schemas.openxmlformats.org/spreadsheetml/2006/main" count="262" uniqueCount="109">
  <si>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</si>
  <si>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</si>
  <si>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</si>
  <si>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</si>
  <si>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</si>
  <si>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</si>
  <si>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</si>
  <si>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</si>
  <si>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</si>
  <si>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</si>
  <si>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</si>
  <si>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</si>
  <si>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</si>
  <si>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</si>
  <si>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</si>
  <si>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</si>
  <si>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</si>
  <si>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</si>
  <si>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</si>
  <si>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</si>
  <si>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</si>
  <si>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</si>
  <si>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</si>
  <si>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</si>
  <si>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</si>
  <si>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</si>
  <si>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</si>
  <si>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</si>
  <si>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</si>
  <si>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</si>
  <si>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</si>
  <si>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</si>
  <si>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</si>
  <si>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</si>
  <si>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</si>
  <si>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</si>
  <si>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</si>
  <si>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</si>
  <si>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</si>
  <si>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</si>
  <si>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</si>
  <si>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</si>
  <si>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</si>
  <si>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</si>
  <si>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</si>
  <si>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</si>
  <si>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</si>
  <si>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</si>
  <si>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</si>
  <si>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</si>
  <si>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</si>
  <si>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</si>
  <si>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</si>
  <si>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</si>
  <si>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</si>
  <si>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</si>
  <si>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</si>
  <si>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</si>
  <si>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</si>
  <si>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</si>
  <si>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</si>
  <si>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</si>
  <si>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</si>
  <si>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</si>
  <si>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</si>
  <si>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</si>
  <si>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</si>
  <si>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</si>
  <si>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</si>
  <si>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</si>
  <si>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</si>
  <si>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</si>
  <si>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</si>
  <si>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</si>
  <si>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</si>
  <si>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</si>
  <si>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</si>
  <si>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</si>
  <si>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</si>
  <si>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</si>
  <si>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</si>
  <si>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</si>
  <si>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</si>
  <si>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</si>
  <si>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</si>
  <si>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</si>
  <si>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</si>
  <si>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</si>
  <si>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</si>
  <si>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</si>
  <si>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231002</t>
  </si>
  <si>
    <t>46</t>
  </si>
  <si>
    <t>02</t>
  </si>
  <si>
    <t>0</t>
  </si>
  <si>
    <t>000</t>
  </si>
  <si>
    <t>愛知県　名古屋市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</si>
  <si>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</si>
  <si>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</si>
  <si>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</si>
  <si>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</si>
  <si>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</si>
  <si>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</si>
  <si>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</si>
  <si>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</si>
  <si>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</si>
  <si>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</si>
  <si>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②管路経年化率は、類似団体の平均値を下回っているものの、有形固定資産減価償却率は上回っており、法定耐用年数に近い資産の割合が高いと言えます。しかしこれは、整備計画に基づく施設の長寿命化により、法定耐用年数を上回る目標耐用年数を設定しているためであり、老朽化対策の遅れを表すものではありません。
　③管路更新率は、類似団体の平均値を下回っていますが、配水管をはじめとした施設については、施設の老朽度の評価に基づき適切な維持管理を行い、計画的に老朽化した配水管の更新及び耐震化を行っています。</t>
    <rPh sb="79" eb="81">
      <t>セイビ</t>
    </rPh>
    <rPh sb="81" eb="83">
      <t>ケイカク</t>
    </rPh>
    <rPh sb="84" eb="85">
      <t>モト</t>
    </rPh>
    <rPh sb="87" eb="89">
      <t>シセツ</t>
    </rPh>
    <rPh sb="90" eb="91">
      <t>チョウ</t>
    </rPh>
    <rPh sb="91" eb="93">
      <t>ジュミョウ</t>
    </rPh>
    <rPh sb="93" eb="94">
      <t>カ</t>
    </rPh>
    <rPh sb="127" eb="130">
      <t>ロウキュウカ</t>
    </rPh>
    <rPh sb="130" eb="132">
      <t>タイサク</t>
    </rPh>
    <rPh sb="133" eb="134">
      <t>オク</t>
    </rPh>
    <rPh sb="136" eb="137">
      <t>アラワ</t>
    </rPh>
    <phoneticPr fontId="5"/>
  </si>
  <si>
    <t>　①②経常収支比率は、過去5年間100％を上回っており、累積欠損金もありません。
　③流動比率は、引き続き100％を上回っており、短期的な資金面においてのリスクは低いと言えます。
　④企業債残高対給水収益比率は、ゼロとなっており、将来の財政負担が生じないよう努めています。　 
　⑤料金回収率は、100％を上回っています。引き続き、健全な経営を維持しています。
　⑥給水原価は、類似団体の平均値を上回っています。引き続き、効率的・効果的な事業執行に努めていきます。
　⑦施設利用率は、類似団体の平均値を下回っていますが、安定した給水を継続するために必要な施設規模となっています。
　⑧契約率は、類似団体の平均値を下回っています。今後も販路拡大に努め、収益確保を図っていきます。</t>
    <rPh sb="49" eb="50">
      <t>ヒ</t>
    </rPh>
    <rPh sb="51" eb="52">
      <t>ツヅ</t>
    </rPh>
    <phoneticPr fontId="5"/>
  </si>
  <si>
    <t>　経営の健全性・効率性に関する指標は概ね良好ですが、電力費の高止まりや物価上昇などが支出の大きな増加要因となり、安定的な事業運営に非常に強い影響を及ぼしており、今後も厳しい状況が見込まれます。
　そうした状況においても、施設の老朽化対策や南海トラフ地震を見据えた地震対策などに取り組んでいく必要があります。
　このように、経営環境は極めて厳しい状況が続いておりますが、これまで以上に、効率的・効果的な事業執行に努めるとともに、将来を見据えた投資を積極的・計画的に行うことにより、持続可能な事業運営に努めていきます。</t>
    <rPh sb="26" eb="28">
      <t>デンリョク</t>
    </rPh>
    <rPh sb="28" eb="29">
      <t>ヒ</t>
    </rPh>
    <rPh sb="30" eb="32">
      <t>タカド</t>
    </rPh>
    <rPh sb="35" eb="37">
      <t>ブッカ</t>
    </rPh>
    <rPh sb="37" eb="39">
      <t>ジョウショウ</t>
    </rPh>
    <rPh sb="42" eb="44">
      <t>シシュツ</t>
    </rPh>
    <rPh sb="45" eb="46">
      <t>オオ</t>
    </rPh>
    <rPh sb="48" eb="50">
      <t>ゾウカ</t>
    </rPh>
    <rPh sb="50" eb="52">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</si>
</sst>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61.15</c:v>
                </c:pt>
                <c:pt idx="1">
                  <c:v>60.52</c:v>
                </c:pt>
                <c:pt idx="2">
                  <c:v>61.01</c:v>
                </c:pt>
                <c:pt idx="3">
                  <c:v>62.66</c:v>
                </c:pt>
                <c:pt idx="4">
                  <c:v>62.76</c:v>
                </c:pt>
              </c:numCache>
            </c:numRef>
          </c:val>
          <c:extLst>
            <c:ext xmlns:c16="http://schemas.microsoft.com/office/drawing/2014/chart" uri="{C3380CC4-5D6E-409C-BE32-E72D297353CC}">
              <c16:uniqueId val="{00000000-BA07-4AF5-BB77-F3DCDAC1D5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BA07-4AF5-BB77-F3DCDAC1D5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FE-4519-82B0-7126C7794B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00FE-4519-82B0-7126C7794B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109.17</c:v>
                </c:pt>
                <c:pt idx="1">
                  <c:v>109.2</c:v>
                </c:pt>
                <c:pt idx="2">
                  <c:v>108.04</c:v>
                </c:pt>
                <c:pt idx="3">
                  <c:v>105.19</c:v>
                </c:pt>
                <c:pt idx="4">
                  <c:v>106.27</c:v>
                </c:pt>
              </c:numCache>
            </c:numRef>
          </c:val>
          <c:extLst>
            <c:ext xmlns:c16="http://schemas.microsoft.com/office/drawing/2014/chart" uri="{C3380CC4-5D6E-409C-BE32-E72D297353CC}">
              <c16:uniqueId val="{00000000-8813-4A50-86B8-591EC2D26B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8813-4A50-86B8-591EC2D26B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48.42</c:v>
                </c:pt>
                <c:pt idx="1">
                  <c:v>46.45</c:v>
                </c:pt>
                <c:pt idx="2">
                  <c:v>48.35</c:v>
                </c:pt>
                <c:pt idx="3">
                  <c:v>48.77</c:v>
                </c:pt>
                <c:pt idx="4">
                  <c:v>49.08</c:v>
                </c:pt>
              </c:numCache>
            </c:numRef>
          </c:val>
          <c:extLst>
            <c:ext xmlns:c16="http://schemas.microsoft.com/office/drawing/2014/chart" uri="{C3380CC4-5D6E-409C-BE32-E72D297353CC}">
              <c16:uniqueId val="{00000000-F3AB-49E8-AA6E-B6235CBBC9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F3AB-49E8-AA6E-B6235CBBC93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1.35</c:v>
                </c:pt>
                <c:pt idx="1">
                  <c:v>0.11</c:v>
                </c:pt>
                <c:pt idx="2">
                  <c:v>0.25</c:v>
                </c:pt>
                <c:pt idx="3">
                  <c:v>0.08</c:v>
                </c:pt>
                <c:pt idx="4">
                  <c:v>1.71</c:v>
                </c:pt>
              </c:numCache>
            </c:numRef>
          </c:val>
          <c:extLst>
            <c:ext xmlns:c16="http://schemas.microsoft.com/office/drawing/2014/chart" uri="{C3380CC4-5D6E-409C-BE32-E72D297353CC}">
              <c16:uniqueId val="{00000000-469B-442E-A982-7059264396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469B-442E-A982-7059264396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947.68</c:v>
                </c:pt>
                <c:pt idx="1">
                  <c:v>740.63</c:v>
                </c:pt>
                <c:pt idx="2">
                  <c:v>1162.93</c:v>
                </c:pt>
                <c:pt idx="3">
                  <c:v>568.29999999999995</c:v>
                </c:pt>
                <c:pt idx="4">
                  <c:v>1034.78</c:v>
                </c:pt>
              </c:numCache>
            </c:numRef>
          </c:val>
          <c:extLst>
            <c:ext xmlns:c16="http://schemas.microsoft.com/office/drawing/2014/chart" uri="{C3380CC4-5D6E-409C-BE32-E72D297353CC}">
              <c16:uniqueId val="{00000000-1E8F-46F7-9E05-ED0B5AE06F8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1E8F-46F7-9E05-ED0B5AE06F8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6-4CC0-B3C7-B519F83819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ED26-4CC0-B3C7-B519F83819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106</c:v>
                </c:pt>
                <c:pt idx="1">
                  <c:v>109.26</c:v>
                </c:pt>
                <c:pt idx="2">
                  <c:v>109.14</c:v>
                </c:pt>
                <c:pt idx="3">
                  <c:v>102.3</c:v>
                </c:pt>
                <c:pt idx="4">
                  <c:v>104.96</c:v>
                </c:pt>
              </c:numCache>
            </c:numRef>
          </c:val>
          <c:extLst>
            <c:ext xmlns:c16="http://schemas.microsoft.com/office/drawing/2014/chart" uri="{C3380CC4-5D6E-409C-BE32-E72D297353CC}">
              <c16:uniqueId val="{00000000-A823-4223-A21C-E9474C0DEF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A823-4223-A21C-E9474C0DEF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33.049999999999997</c:v>
                </c:pt>
                <c:pt idx="1">
                  <c:v>31.88</c:v>
                </c:pt>
                <c:pt idx="2">
                  <c:v>31.95</c:v>
                </c:pt>
                <c:pt idx="3">
                  <c:v>34.01</c:v>
                </c:pt>
                <c:pt idx="4">
                  <c:v>33.19</c:v>
                </c:pt>
              </c:numCache>
            </c:numRef>
          </c:val>
          <c:extLst>
            <c:ext xmlns:c16="http://schemas.microsoft.com/office/drawing/2014/chart" uri="{C3380CC4-5D6E-409C-BE32-E72D297353CC}">
              <c16:uniqueId val="{00000000-32B5-4BCF-80E2-61D6966347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32B5-4BCF-80E2-61D6966347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27.48</c:v>
                </c:pt>
                <c:pt idx="1">
                  <c:v>27.03</c:v>
                </c:pt>
                <c:pt idx="2">
                  <c:v>27</c:v>
                </c:pt>
                <c:pt idx="3">
                  <c:v>26.49</c:v>
                </c:pt>
                <c:pt idx="4">
                  <c:v>25.03</c:v>
                </c:pt>
              </c:numCache>
            </c:numRef>
          </c:val>
          <c:extLst>
            <c:ext xmlns:c16="http://schemas.microsoft.com/office/drawing/2014/chart" uri="{C3380CC4-5D6E-409C-BE32-E72D297353CC}">
              <c16:uniqueId val="{00000000-436C-4DA7-AF4D-61C44786FC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436C-4DA7-AF4D-61C44786FC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41.68</c:v>
                </c:pt>
                <c:pt idx="1">
                  <c:v>41.67</c:v>
                </c:pt>
                <c:pt idx="2">
                  <c:v>41.57</c:v>
                </c:pt>
                <c:pt idx="3">
                  <c:v>41.75</c:v>
                </c:pt>
                <c:pt idx="4">
                  <c:v>41.47</c:v>
                </c:pt>
              </c:numCache>
            </c:numRef>
          </c:val>
          <c:extLst>
            <c:ext xmlns:c16="http://schemas.microsoft.com/office/drawing/2014/chart" uri="{C3380CC4-5D6E-409C-BE32-E72D297353CC}">
              <c16:uniqueId val="{00000000-444A-4139-9428-3519904EFE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444A-4139-9428-3519904EFE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90" zoomScaleNormal="90" workbookViewId="0">
      <selection activeCell="B2" sqref="B2:TA4"/>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愛知県　名古屋市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140000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35038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66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109</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58064</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107</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109.17</v>
      </c>
      <c r="Y32" s="121"/>
      <c r="Z32" s="121"/>
      <c r="AA32" s="121"/>
      <c r="AB32" s="121"/>
      <c r="AC32" s="121"/>
      <c r="AD32" s="121"/>
      <c r="AE32" s="121"/>
      <c r="AF32" s="121"/>
      <c r="AG32" s="121"/>
      <c r="AH32" s="121"/>
      <c r="AI32" s="121"/>
      <c r="AJ32" s="121"/>
      <c r="AK32" s="121"/>
      <c r="AL32" s="121"/>
      <c r="AM32" s="121"/>
      <c r="AN32" s="121"/>
      <c r="AO32" s="121"/>
      <c r="AP32" s="121"/>
      <c r="AQ32" s="122"/>
      <c r="AR32" s="120">
        <f>データ!U6</f>
        <v>109.2</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108.04</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105.19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106.27</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947.68</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740.63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1162.93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568.29999999999995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1034.78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117.47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115.38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113.53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111.03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112.45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51.91</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53.86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75.17</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164.95</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124.74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578.19000000000005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638.35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521.36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549.66999999999996</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599.1</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204.31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214.2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242.32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256.39999999999998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254.62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106</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109.26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109.14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102.3</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104.96</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33.049999999999997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31.88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31.95</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34.01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33.19</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27.48</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27.03</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26.49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25.03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41.68</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41.67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41.57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41.75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41.47</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106.98</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100.74</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95.67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106.76</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26.08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26.92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27.33</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27.25</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24.35</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41.59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40.29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40.409999999999997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41.58</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42.67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62.75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61.99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62.26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63.81</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42" t="s">
        <v>108</v>
      </c>
      <c r="SN68" s="143"/>
      <c r="SO68" s="143"/>
      <c r="SP68" s="143"/>
      <c r="SQ68" s="143"/>
      <c r="SR68" s="143"/>
      <c r="SS68" s="143"/>
      <c r="ST68" s="143"/>
      <c r="SU68" s="143"/>
      <c r="SV68" s="143"/>
      <c r="SW68" s="143"/>
      <c r="SX68" s="143"/>
      <c r="SY68" s="143"/>
      <c r="SZ68" s="143"/>
      <c r="TA68" s="14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42"/>
      <c r="SN69" s="143"/>
      <c r="SO69" s="143"/>
      <c r="SP69" s="143"/>
      <c r="SQ69" s="143"/>
      <c r="SR69" s="143"/>
      <c r="SS69" s="143"/>
      <c r="ST69" s="143"/>
      <c r="SU69" s="143"/>
      <c r="SV69" s="143"/>
      <c r="SW69" s="143"/>
      <c r="SX69" s="143"/>
      <c r="SY69" s="143"/>
      <c r="SZ69" s="143"/>
      <c r="TA69" s="14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42"/>
      <c r="SN70" s="143"/>
      <c r="SO70" s="143"/>
      <c r="SP70" s="143"/>
      <c r="SQ70" s="143"/>
      <c r="SR70" s="143"/>
      <c r="SS70" s="143"/>
      <c r="ST70" s="143"/>
      <c r="SU70" s="143"/>
      <c r="SV70" s="143"/>
      <c r="SW70" s="143"/>
      <c r="SX70" s="143"/>
      <c r="SY70" s="143"/>
      <c r="SZ70" s="143"/>
      <c r="TA70" s="14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42"/>
      <c r="SN71" s="143"/>
      <c r="SO71" s="143"/>
      <c r="SP71" s="143"/>
      <c r="SQ71" s="143"/>
      <c r="SR71" s="143"/>
      <c r="SS71" s="143"/>
      <c r="ST71" s="143"/>
      <c r="SU71" s="143"/>
      <c r="SV71" s="143"/>
      <c r="SW71" s="143"/>
      <c r="SX71" s="143"/>
      <c r="SY71" s="143"/>
      <c r="SZ71" s="143"/>
      <c r="TA71" s="14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42"/>
      <c r="SN72" s="143"/>
      <c r="SO72" s="143"/>
      <c r="SP72" s="143"/>
      <c r="SQ72" s="143"/>
      <c r="SR72" s="143"/>
      <c r="SS72" s="143"/>
      <c r="ST72" s="143"/>
      <c r="SU72" s="143"/>
      <c r="SV72" s="143"/>
      <c r="SW72" s="143"/>
      <c r="SX72" s="143"/>
      <c r="SY72" s="143"/>
      <c r="SZ72" s="143"/>
      <c r="TA72" s="14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42"/>
      <c r="SN73" s="143"/>
      <c r="SO73" s="143"/>
      <c r="SP73" s="143"/>
      <c r="SQ73" s="143"/>
      <c r="SR73" s="143"/>
      <c r="SS73" s="143"/>
      <c r="ST73" s="143"/>
      <c r="SU73" s="143"/>
      <c r="SV73" s="143"/>
      <c r="SW73" s="143"/>
      <c r="SX73" s="143"/>
      <c r="SY73" s="143"/>
      <c r="SZ73" s="143"/>
      <c r="TA73" s="14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42"/>
      <c r="SN74" s="143"/>
      <c r="SO74" s="143"/>
      <c r="SP74" s="143"/>
      <c r="SQ74" s="143"/>
      <c r="SR74" s="143"/>
      <c r="SS74" s="143"/>
      <c r="ST74" s="143"/>
      <c r="SU74" s="143"/>
      <c r="SV74" s="143"/>
      <c r="SW74" s="143"/>
      <c r="SX74" s="143"/>
      <c r="SY74" s="143"/>
      <c r="SZ74" s="143"/>
      <c r="TA74" s="14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42"/>
      <c r="SN75" s="143"/>
      <c r="SO75" s="143"/>
      <c r="SP75" s="143"/>
      <c r="SQ75" s="143"/>
      <c r="SR75" s="143"/>
      <c r="SS75" s="143"/>
      <c r="ST75" s="143"/>
      <c r="SU75" s="143"/>
      <c r="SV75" s="143"/>
      <c r="SW75" s="143"/>
      <c r="SX75" s="143"/>
      <c r="SY75" s="143"/>
      <c r="SZ75" s="143"/>
      <c r="TA75" s="14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42"/>
      <c r="SN76" s="143"/>
      <c r="SO76" s="143"/>
      <c r="SP76" s="143"/>
      <c r="SQ76" s="143"/>
      <c r="SR76" s="143"/>
      <c r="SS76" s="143"/>
      <c r="ST76" s="143"/>
      <c r="SU76" s="143"/>
      <c r="SV76" s="143"/>
      <c r="SW76" s="143"/>
      <c r="SX76" s="143"/>
      <c r="SY76" s="143"/>
      <c r="SZ76" s="143"/>
      <c r="TA76" s="14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42"/>
      <c r="SN77" s="143"/>
      <c r="SO77" s="143"/>
      <c r="SP77" s="143"/>
      <c r="SQ77" s="143"/>
      <c r="SR77" s="143"/>
      <c r="SS77" s="143"/>
      <c r="ST77" s="143"/>
      <c r="SU77" s="143"/>
      <c r="SV77" s="143"/>
      <c r="SW77" s="143"/>
      <c r="SX77" s="143"/>
      <c r="SY77" s="143"/>
      <c r="SZ77" s="143"/>
      <c r="TA77" s="14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42"/>
      <c r="SN78" s="143"/>
      <c r="SO78" s="143"/>
      <c r="SP78" s="143"/>
      <c r="SQ78" s="143"/>
      <c r="SR78" s="143"/>
      <c r="SS78" s="143"/>
      <c r="ST78" s="143"/>
      <c r="SU78" s="143"/>
      <c r="SV78" s="143"/>
      <c r="SW78" s="143"/>
      <c r="SX78" s="143"/>
      <c r="SY78" s="143"/>
      <c r="SZ78" s="143"/>
      <c r="TA78" s="14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R01</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R02</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R03</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R04</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R05</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R01</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R02</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R03</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R04</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R05</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R01</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R02</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R03</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R04</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R05</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42"/>
      <c r="SN79" s="143"/>
      <c r="SO79" s="143"/>
      <c r="SP79" s="143"/>
      <c r="SQ79" s="143"/>
      <c r="SR79" s="143"/>
      <c r="SS79" s="143"/>
      <c r="ST79" s="143"/>
      <c r="SU79" s="143"/>
      <c r="SV79" s="143"/>
      <c r="SW79" s="143"/>
      <c r="SX79" s="143"/>
      <c r="SY79" s="143"/>
      <c r="SZ79" s="143"/>
      <c r="TA79" s="14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61.15</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60.52</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61.01</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62.66</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62.76</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48.42</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46.45</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48.35</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48.77</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49.08</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1.35</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0.11</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0.25</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0.08</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1.71</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42"/>
      <c r="SN80" s="143"/>
      <c r="SO80" s="143"/>
      <c r="SP80" s="143"/>
      <c r="SQ80" s="143"/>
      <c r="SR80" s="143"/>
      <c r="SS80" s="143"/>
      <c r="ST80" s="143"/>
      <c r="SU80" s="143"/>
      <c r="SV80" s="143"/>
      <c r="SW80" s="143"/>
      <c r="SX80" s="143"/>
      <c r="SY80" s="143"/>
      <c r="SZ80" s="143"/>
      <c r="TA80" s="14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57.57</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57.63</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58.13</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59.87</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56.74</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52.33</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52.35</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53.69</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56.59</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54.73</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0.77</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0.24</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0.22</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0.24</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0.52</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42"/>
      <c r="SN81" s="143"/>
      <c r="SO81" s="143"/>
      <c r="SP81" s="143"/>
      <c r="SQ81" s="143"/>
      <c r="SR81" s="143"/>
      <c r="SS81" s="143"/>
      <c r="ST81" s="143"/>
      <c r="SU81" s="143"/>
      <c r="SV81" s="143"/>
      <c r="SW81" s="143"/>
      <c r="SX81" s="143"/>
      <c r="SY81" s="143"/>
      <c r="SZ81" s="143"/>
      <c r="TA81" s="14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42"/>
      <c r="SN82" s="143"/>
      <c r="SO82" s="143"/>
      <c r="SP82" s="143"/>
      <c r="SQ82" s="143"/>
      <c r="SR82" s="143"/>
      <c r="SS82" s="143"/>
      <c r="ST82" s="143"/>
      <c r="SU82" s="143"/>
      <c r="SV82" s="143"/>
      <c r="SW82" s="143"/>
      <c r="SX82" s="143"/>
      <c r="SY82" s="143"/>
      <c r="SZ82" s="143"/>
      <c r="TA82" s="14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2"/>
      <c r="SN83" s="143"/>
      <c r="SO83" s="143"/>
      <c r="SP83" s="143"/>
      <c r="SQ83" s="143"/>
      <c r="SR83" s="143"/>
      <c r="SS83" s="143"/>
      <c r="ST83" s="143"/>
      <c r="SU83" s="143"/>
      <c r="SV83" s="143"/>
      <c r="SW83" s="143"/>
      <c r="SX83" s="143"/>
      <c r="SY83" s="143"/>
      <c r="SZ83" s="143"/>
      <c r="TA83" s="14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2"/>
      <c r="SN84" s="143"/>
      <c r="SO84" s="143"/>
      <c r="SP84" s="143"/>
      <c r="SQ84" s="143"/>
      <c r="SR84" s="143"/>
      <c r="SS84" s="143"/>
      <c r="ST84" s="143"/>
      <c r="SU84" s="143"/>
      <c r="SV84" s="143"/>
      <c r="SW84" s="143"/>
      <c r="SX84" s="143"/>
      <c r="SY84" s="143"/>
      <c r="SZ84" s="143"/>
      <c r="TA84" s="14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5"/>
      <c r="SN85" s="146"/>
      <c r="SO85" s="146"/>
      <c r="SP85" s="146"/>
      <c r="SQ85" s="146"/>
      <c r="SR85" s="146"/>
      <c r="SS85" s="146"/>
      <c r="ST85" s="146"/>
      <c r="SU85" s="146"/>
      <c r="SV85" s="146"/>
      <c r="SW85" s="146"/>
      <c r="SX85" s="146"/>
      <c r="SY85" s="146"/>
      <c r="SZ85" s="146"/>
      <c r="TA85" s="14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37</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38</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8" t="str">
        <f>データ!AD6</f>
        <v>【114.39】</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【23.61】</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【494.95】</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【229.84】</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【110.13】</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【19.72】</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【52.61】</v>
      </c>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8" t="str">
        <f>データ!DC6</f>
        <v>【77.52】</v>
      </c>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8" t="str">
        <f>データ!DN6</f>
        <v>【61.16】</v>
      </c>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8" t="str">
        <f>データ!DY6</f>
        <v>【49.95】</v>
      </c>
      <c r="IM90" s="149"/>
      <c r="IN90" s="149"/>
      <c r="IO90" s="149"/>
      <c r="IP90" s="149"/>
      <c r="IQ90" s="149"/>
      <c r="IR90" s="149"/>
      <c r="IS90" s="149"/>
      <c r="IT90" s="149"/>
      <c r="IU90" s="149"/>
      <c r="IV90" s="149"/>
      <c r="IW90" s="149"/>
      <c r="IX90" s="149"/>
      <c r="IY90" s="149"/>
      <c r="IZ90" s="149"/>
      <c r="JA90" s="149"/>
      <c r="JB90" s="149"/>
      <c r="JC90" s="149"/>
      <c r="JD90" s="149"/>
      <c r="JE90" s="149"/>
      <c r="JF90" s="149"/>
      <c r="JG90" s="149"/>
      <c r="JH90" s="149"/>
      <c r="JI90" s="149"/>
      <c r="JJ90" s="149"/>
      <c r="JK90" s="149"/>
      <c r="JL90" s="149"/>
      <c r="JM90" s="148" t="str">
        <f>データ!EJ6</f>
        <v>【0.32】</v>
      </c>
      <c r="JN90" s="149"/>
      <c r="JO90" s="149"/>
      <c r="JP90" s="149"/>
      <c r="JQ90" s="149"/>
      <c r="JR90" s="149"/>
      <c r="JS90" s="149"/>
      <c r="JT90" s="149"/>
      <c r="JU90" s="149"/>
      <c r="JV90" s="149"/>
      <c r="JW90" s="149"/>
      <c r="JX90" s="149"/>
      <c r="JY90" s="149"/>
      <c r="JZ90" s="149"/>
      <c r="KA90" s="149"/>
      <c r="KB90" s="149"/>
      <c r="KC90" s="149"/>
      <c r="KD90" s="149"/>
      <c r="KE90" s="149"/>
      <c r="KF90" s="149"/>
      <c r="KG90" s="149"/>
      <c r="KH90" s="149"/>
      <c r="KI90" s="149"/>
      <c r="KJ90" s="149"/>
      <c r="KK90" s="149"/>
      <c r="KL90" s="149"/>
      <c r="KM90" s="149"/>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9hhnY9PusCehvUfIGsVZHFPb9JNickMQtxk/LjXDDqff0VTs059LDLGb1GQ/AVjs+IwDafnmopR6hQvc+dct1g==" saltValue="35cLRvhOoHLsgloiKOUv6A=="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52" t="s">
        <v>48</v>
      </c>
      <c r="I3" s="153"/>
      <c r="J3" s="153"/>
      <c r="K3" s="153"/>
      <c r="L3" s="153"/>
      <c r="M3" s="153"/>
      <c r="N3" s="153"/>
      <c r="O3" s="153"/>
      <c r="P3" s="153"/>
      <c r="Q3" s="153"/>
      <c r="R3" s="153"/>
      <c r="S3" s="153"/>
      <c r="T3" s="156" t="s">
        <v>49</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50</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51</v>
      </c>
      <c r="B4" s="30"/>
      <c r="C4" s="30"/>
      <c r="D4" s="30"/>
      <c r="E4" s="30"/>
      <c r="F4" s="30"/>
      <c r="G4" s="30"/>
      <c r="H4" s="154"/>
      <c r="I4" s="155"/>
      <c r="J4" s="155"/>
      <c r="K4" s="155"/>
      <c r="L4" s="155"/>
      <c r="M4" s="155"/>
      <c r="N4" s="155"/>
      <c r="O4" s="155"/>
      <c r="P4" s="155"/>
      <c r="Q4" s="155"/>
      <c r="R4" s="155"/>
      <c r="S4" s="155"/>
      <c r="T4" s="151" t="s">
        <v>52</v>
      </c>
      <c r="U4" s="151"/>
      <c r="V4" s="151"/>
      <c r="W4" s="151"/>
      <c r="X4" s="151"/>
      <c r="Y4" s="151"/>
      <c r="Z4" s="151"/>
      <c r="AA4" s="151"/>
      <c r="AB4" s="151"/>
      <c r="AC4" s="151"/>
      <c r="AD4" s="151"/>
      <c r="AE4" s="151" t="s">
        <v>53</v>
      </c>
      <c r="AF4" s="151"/>
      <c r="AG4" s="151"/>
      <c r="AH4" s="151"/>
      <c r="AI4" s="151"/>
      <c r="AJ4" s="151"/>
      <c r="AK4" s="151"/>
      <c r="AL4" s="151"/>
      <c r="AM4" s="151"/>
      <c r="AN4" s="151"/>
      <c r="AO4" s="151"/>
      <c r="AP4" s="151" t="s">
        <v>54</v>
      </c>
      <c r="AQ4" s="151"/>
      <c r="AR4" s="151"/>
      <c r="AS4" s="151"/>
      <c r="AT4" s="151"/>
      <c r="AU4" s="151"/>
      <c r="AV4" s="151"/>
      <c r="AW4" s="151"/>
      <c r="AX4" s="151"/>
      <c r="AY4" s="151"/>
      <c r="AZ4" s="151"/>
      <c r="BA4" s="151" t="s">
        <v>55</v>
      </c>
      <c r="BB4" s="151"/>
      <c r="BC4" s="151"/>
      <c r="BD4" s="151"/>
      <c r="BE4" s="151"/>
      <c r="BF4" s="151"/>
      <c r="BG4" s="151"/>
      <c r="BH4" s="151"/>
      <c r="BI4" s="151"/>
      <c r="BJ4" s="151"/>
      <c r="BK4" s="151"/>
      <c r="BL4" s="151" t="s">
        <v>56</v>
      </c>
      <c r="BM4" s="151"/>
      <c r="BN4" s="151"/>
      <c r="BO4" s="151"/>
      <c r="BP4" s="151"/>
      <c r="BQ4" s="151"/>
      <c r="BR4" s="151"/>
      <c r="BS4" s="151"/>
      <c r="BT4" s="151"/>
      <c r="BU4" s="151"/>
      <c r="BV4" s="151"/>
      <c r="BW4" s="151" t="s">
        <v>57</v>
      </c>
      <c r="BX4" s="151"/>
      <c r="BY4" s="151"/>
      <c r="BZ4" s="151"/>
      <c r="CA4" s="151"/>
      <c r="CB4" s="151"/>
      <c r="CC4" s="151"/>
      <c r="CD4" s="151"/>
      <c r="CE4" s="151"/>
      <c r="CF4" s="151"/>
      <c r="CG4" s="151"/>
      <c r="CH4" s="151" t="s">
        <v>58</v>
      </c>
      <c r="CI4" s="151"/>
      <c r="CJ4" s="151"/>
      <c r="CK4" s="151"/>
      <c r="CL4" s="151"/>
      <c r="CM4" s="151"/>
      <c r="CN4" s="151"/>
      <c r="CO4" s="151"/>
      <c r="CP4" s="151"/>
      <c r="CQ4" s="151"/>
      <c r="CR4" s="151"/>
      <c r="CS4" s="151" t="s">
        <v>59</v>
      </c>
      <c r="CT4" s="151"/>
      <c r="CU4" s="151"/>
      <c r="CV4" s="151"/>
      <c r="CW4" s="151"/>
      <c r="CX4" s="151"/>
      <c r="CY4" s="151"/>
      <c r="CZ4" s="151"/>
      <c r="DA4" s="151"/>
      <c r="DB4" s="151"/>
      <c r="DC4" s="151"/>
      <c r="DD4" s="151" t="s">
        <v>60</v>
      </c>
      <c r="DE4" s="151"/>
      <c r="DF4" s="151"/>
      <c r="DG4" s="151"/>
      <c r="DH4" s="151"/>
      <c r="DI4" s="151"/>
      <c r="DJ4" s="151"/>
      <c r="DK4" s="151"/>
      <c r="DL4" s="151"/>
      <c r="DM4" s="151"/>
      <c r="DN4" s="151"/>
      <c r="DO4" s="151" t="s">
        <v>61</v>
      </c>
      <c r="DP4" s="151"/>
      <c r="DQ4" s="151"/>
      <c r="DR4" s="151"/>
      <c r="DS4" s="151"/>
      <c r="DT4" s="151"/>
      <c r="DU4" s="151"/>
      <c r="DV4" s="151"/>
      <c r="DW4" s="151"/>
      <c r="DX4" s="151"/>
      <c r="DY4" s="151"/>
      <c r="DZ4" s="151" t="s">
        <v>62</v>
      </c>
      <c r="EA4" s="151"/>
      <c r="EB4" s="151"/>
      <c r="EC4" s="151"/>
      <c r="ED4" s="151"/>
      <c r="EE4" s="151"/>
      <c r="EF4" s="151"/>
      <c r="EG4" s="151"/>
      <c r="EH4" s="151"/>
      <c r="EI4" s="151"/>
      <c r="EJ4" s="151"/>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109.17</v>
      </c>
      <c r="U6" s="35">
        <f>U7</f>
        <v>109.2</v>
      </c>
      <c r="V6" s="35">
        <f>V7</f>
        <v>108.04</v>
      </c>
      <c r="W6" s="35">
        <f>W7</f>
        <v>105.19</v>
      </c>
      <c r="X6" s="35">
        <f t="shared" si="3"/>
        <v>106.27</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947.68</v>
      </c>
      <c r="AQ6" s="35">
        <f>AQ7</f>
        <v>740.63</v>
      </c>
      <c r="AR6" s="35">
        <f>AR7</f>
        <v>1162.93</v>
      </c>
      <c r="AS6" s="35">
        <f>AS7</f>
        <v>568.29999999999995</v>
      </c>
      <c r="AT6" s="35">
        <f t="shared" si="3"/>
        <v>1034.78</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0</v>
      </c>
      <c r="BB6" s="35">
        <f>BB7</f>
        <v>0</v>
      </c>
      <c r="BC6" s="35">
        <f>BC7</f>
        <v>0</v>
      </c>
      <c r="BD6" s="35">
        <f>BD7</f>
        <v>0</v>
      </c>
      <c r="BE6" s="35">
        <f t="shared" si="3"/>
        <v>0</v>
      </c>
      <c r="BF6" s="35">
        <f t="shared" si="3"/>
        <v>204.31</v>
      </c>
      <c r="BG6" s="35">
        <f t="shared" si="3"/>
        <v>214.2</v>
      </c>
      <c r="BH6" s="35">
        <f t="shared" si="3"/>
        <v>242.32</v>
      </c>
      <c r="BI6" s="35">
        <f t="shared" si="3"/>
        <v>256.39999999999998</v>
      </c>
      <c r="BJ6" s="35">
        <f t="shared" si="3"/>
        <v>254.62</v>
      </c>
      <c r="BK6" s="33" t="str">
        <f>IF(BK7="-","【-】","【"&amp;SUBSTITUTE(TEXT(BK7,"#,##0.00"),"-","△")&amp;"】")</f>
        <v>【229.84】</v>
      </c>
      <c r="BL6" s="35">
        <f t="shared" si="3"/>
        <v>106</v>
      </c>
      <c r="BM6" s="35">
        <f>BM7</f>
        <v>109.26</v>
      </c>
      <c r="BN6" s="35">
        <f>BN7</f>
        <v>109.14</v>
      </c>
      <c r="BO6" s="35">
        <f>BO7</f>
        <v>102.3</v>
      </c>
      <c r="BP6" s="35">
        <f t="shared" si="3"/>
        <v>104.96</v>
      </c>
      <c r="BQ6" s="35">
        <f t="shared" si="3"/>
        <v>106.98</v>
      </c>
      <c r="BR6" s="35">
        <f t="shared" si="3"/>
        <v>103.06</v>
      </c>
      <c r="BS6" s="35">
        <f t="shared" si="3"/>
        <v>100.74</v>
      </c>
      <c r="BT6" s="35">
        <f t="shared" si="3"/>
        <v>95.67</v>
      </c>
      <c r="BU6" s="35">
        <f t="shared" si="3"/>
        <v>106.76</v>
      </c>
      <c r="BV6" s="33" t="str">
        <f>IF(BV7="-","【-】","【"&amp;SUBSTITUTE(TEXT(BV7,"#,##0.00"),"-","△")&amp;"】")</f>
        <v>【110.13】</v>
      </c>
      <c r="BW6" s="35">
        <f t="shared" si="3"/>
        <v>33.049999999999997</v>
      </c>
      <c r="BX6" s="35">
        <f>BX7</f>
        <v>31.88</v>
      </c>
      <c r="BY6" s="35">
        <f>BY7</f>
        <v>31.95</v>
      </c>
      <c r="BZ6" s="35">
        <f>BZ7</f>
        <v>34.01</v>
      </c>
      <c r="CA6" s="35">
        <f t="shared" si="3"/>
        <v>33.19</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27.48</v>
      </c>
      <c r="CI6" s="35">
        <f>CI7</f>
        <v>27.03</v>
      </c>
      <c r="CJ6" s="35">
        <f>CJ7</f>
        <v>27</v>
      </c>
      <c r="CK6" s="35">
        <f>CK7</f>
        <v>26.49</v>
      </c>
      <c r="CL6" s="35">
        <f t="shared" si="5"/>
        <v>25.03</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41.68</v>
      </c>
      <c r="CT6" s="35">
        <f>CT7</f>
        <v>41.67</v>
      </c>
      <c r="CU6" s="35">
        <f>CU7</f>
        <v>41.57</v>
      </c>
      <c r="CV6" s="35">
        <f>CV7</f>
        <v>41.75</v>
      </c>
      <c r="CW6" s="35">
        <f t="shared" si="6"/>
        <v>41.47</v>
      </c>
      <c r="CX6" s="35">
        <f t="shared" si="6"/>
        <v>62.75</v>
      </c>
      <c r="CY6" s="35">
        <f t="shared" si="6"/>
        <v>61.99</v>
      </c>
      <c r="CZ6" s="35">
        <f t="shared" si="6"/>
        <v>62.26</v>
      </c>
      <c r="DA6" s="35">
        <f t="shared" si="6"/>
        <v>63.81</v>
      </c>
      <c r="DB6" s="35">
        <f t="shared" si="6"/>
        <v>65.94</v>
      </c>
      <c r="DC6" s="33" t="str">
        <f>IF(DC7="-","【-】","【"&amp;SUBSTITUTE(TEXT(DC7,"#,##0.00"),"-","△")&amp;"】")</f>
        <v>【77.52】</v>
      </c>
      <c r="DD6" s="35">
        <f t="shared" ref="DD6:DM6" si="7">DD7</f>
        <v>61.15</v>
      </c>
      <c r="DE6" s="35">
        <f>DE7</f>
        <v>60.52</v>
      </c>
      <c r="DF6" s="35">
        <f>DF7</f>
        <v>61.01</v>
      </c>
      <c r="DG6" s="35">
        <f>DG7</f>
        <v>62.66</v>
      </c>
      <c r="DH6" s="35">
        <f t="shared" si="7"/>
        <v>62.76</v>
      </c>
      <c r="DI6" s="35">
        <f t="shared" si="7"/>
        <v>57.57</v>
      </c>
      <c r="DJ6" s="35">
        <f t="shared" si="7"/>
        <v>57.63</v>
      </c>
      <c r="DK6" s="35">
        <f t="shared" si="7"/>
        <v>58.13</v>
      </c>
      <c r="DL6" s="35">
        <f t="shared" si="7"/>
        <v>59.87</v>
      </c>
      <c r="DM6" s="35">
        <f t="shared" si="7"/>
        <v>56.74</v>
      </c>
      <c r="DN6" s="33" t="str">
        <f>IF(DN7="-","【-】","【"&amp;SUBSTITUTE(TEXT(DN7,"#,##0.00"),"-","△")&amp;"】")</f>
        <v>【61.16】</v>
      </c>
      <c r="DO6" s="35">
        <f t="shared" ref="DO6:DX6" si="8">DO7</f>
        <v>48.42</v>
      </c>
      <c r="DP6" s="35">
        <f>DP7</f>
        <v>46.45</v>
      </c>
      <c r="DQ6" s="35">
        <f>DQ7</f>
        <v>48.35</v>
      </c>
      <c r="DR6" s="35">
        <f>DR7</f>
        <v>48.77</v>
      </c>
      <c r="DS6" s="35">
        <f t="shared" si="8"/>
        <v>49.08</v>
      </c>
      <c r="DT6" s="35">
        <f t="shared" si="8"/>
        <v>52.33</v>
      </c>
      <c r="DU6" s="35">
        <f t="shared" si="8"/>
        <v>52.35</v>
      </c>
      <c r="DV6" s="35">
        <f t="shared" si="8"/>
        <v>53.69</v>
      </c>
      <c r="DW6" s="35">
        <f t="shared" si="8"/>
        <v>56.59</v>
      </c>
      <c r="DX6" s="35">
        <f t="shared" si="8"/>
        <v>54.73</v>
      </c>
      <c r="DY6" s="33" t="str">
        <f>IF(DY7="-","【-】","【"&amp;SUBSTITUTE(TEXT(DY7,"#,##0.00"),"-","△")&amp;"】")</f>
        <v>【49.95】</v>
      </c>
      <c r="DZ6" s="35">
        <f t="shared" ref="DZ6:EI6" si="9">DZ7</f>
        <v>1.35</v>
      </c>
      <c r="EA6" s="35">
        <f>EA7</f>
        <v>0.11</v>
      </c>
      <c r="EB6" s="35">
        <f>EB7</f>
        <v>0.25</v>
      </c>
      <c r="EC6" s="35">
        <f>EC7</f>
        <v>0.08</v>
      </c>
      <c r="ED6" s="35">
        <f t="shared" si="9"/>
        <v>1.71</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2">
      <c r="A7"/>
      <c r="B7" s="37" t="s">
        <v>89</v>
      </c>
      <c r="C7" s="37" t="s">
        <v>90</v>
      </c>
      <c r="D7" s="37" t="s">
        <v>91</v>
      </c>
      <c r="E7" s="37" t="s">
        <v>92</v>
      </c>
      <c r="F7" s="37" t="s">
        <v>93</v>
      </c>
      <c r="G7" s="37" t="s">
        <v>94</v>
      </c>
      <c r="H7" s="37" t="s">
        <v>95</v>
      </c>
      <c r="I7" s="37" t="s">
        <v>96</v>
      </c>
      <c r="J7" s="37" t="s">
        <v>97</v>
      </c>
      <c r="K7" s="38">
        <v>140000</v>
      </c>
      <c r="L7" s="37" t="s">
        <v>98</v>
      </c>
      <c r="M7" s="38">
        <v>1</v>
      </c>
      <c r="N7" s="38">
        <v>35038</v>
      </c>
      <c r="O7" s="39" t="s">
        <v>99</v>
      </c>
      <c r="P7" s="39">
        <v>66</v>
      </c>
      <c r="Q7" s="38">
        <v>109</v>
      </c>
      <c r="R7" s="38">
        <v>58064</v>
      </c>
      <c r="S7" s="37" t="s">
        <v>100</v>
      </c>
      <c r="T7" s="40">
        <v>109.17</v>
      </c>
      <c r="U7" s="40">
        <v>109.2</v>
      </c>
      <c r="V7" s="40">
        <v>108.04</v>
      </c>
      <c r="W7" s="40">
        <v>105.19</v>
      </c>
      <c r="X7" s="40">
        <v>106.27</v>
      </c>
      <c r="Y7" s="40">
        <v>117.47</v>
      </c>
      <c r="Z7" s="40">
        <v>115.38</v>
      </c>
      <c r="AA7" s="40">
        <v>113.53</v>
      </c>
      <c r="AB7" s="40">
        <v>111.03</v>
      </c>
      <c r="AC7" s="41">
        <v>112.45</v>
      </c>
      <c r="AD7" s="40">
        <v>114.39</v>
      </c>
      <c r="AE7" s="40">
        <v>0</v>
      </c>
      <c r="AF7" s="40">
        <v>0</v>
      </c>
      <c r="AG7" s="40">
        <v>0</v>
      </c>
      <c r="AH7" s="40">
        <v>0</v>
      </c>
      <c r="AI7" s="40">
        <v>0</v>
      </c>
      <c r="AJ7" s="40">
        <v>51.91</v>
      </c>
      <c r="AK7" s="40">
        <v>53.86</v>
      </c>
      <c r="AL7" s="40">
        <v>75.17</v>
      </c>
      <c r="AM7" s="40">
        <v>164.95</v>
      </c>
      <c r="AN7" s="40">
        <v>124.74</v>
      </c>
      <c r="AO7" s="40">
        <v>23.61</v>
      </c>
      <c r="AP7" s="40">
        <v>947.68</v>
      </c>
      <c r="AQ7" s="40">
        <v>740.63</v>
      </c>
      <c r="AR7" s="40">
        <v>1162.93</v>
      </c>
      <c r="AS7" s="40">
        <v>568.29999999999995</v>
      </c>
      <c r="AT7" s="40">
        <v>1034.78</v>
      </c>
      <c r="AU7" s="40">
        <v>578.19000000000005</v>
      </c>
      <c r="AV7" s="40">
        <v>638.35</v>
      </c>
      <c r="AW7" s="40">
        <v>521.36</v>
      </c>
      <c r="AX7" s="40">
        <v>549.66999999999996</v>
      </c>
      <c r="AY7" s="40">
        <v>599.1</v>
      </c>
      <c r="AZ7" s="40">
        <v>494.95</v>
      </c>
      <c r="BA7" s="40">
        <v>0</v>
      </c>
      <c r="BB7" s="40">
        <v>0</v>
      </c>
      <c r="BC7" s="40">
        <v>0</v>
      </c>
      <c r="BD7" s="40">
        <v>0</v>
      </c>
      <c r="BE7" s="40">
        <v>0</v>
      </c>
      <c r="BF7" s="40">
        <v>204.31</v>
      </c>
      <c r="BG7" s="40">
        <v>214.2</v>
      </c>
      <c r="BH7" s="40">
        <v>242.32</v>
      </c>
      <c r="BI7" s="40">
        <v>256.39999999999998</v>
      </c>
      <c r="BJ7" s="40">
        <v>254.62</v>
      </c>
      <c r="BK7" s="40">
        <v>229.84</v>
      </c>
      <c r="BL7" s="40">
        <v>106</v>
      </c>
      <c r="BM7" s="40">
        <v>109.26</v>
      </c>
      <c r="BN7" s="40">
        <v>109.14</v>
      </c>
      <c r="BO7" s="40">
        <v>102.3</v>
      </c>
      <c r="BP7" s="40">
        <v>104.96</v>
      </c>
      <c r="BQ7" s="40">
        <v>106.98</v>
      </c>
      <c r="BR7" s="40">
        <v>103.06</v>
      </c>
      <c r="BS7" s="40">
        <v>100.74</v>
      </c>
      <c r="BT7" s="40">
        <v>95.67</v>
      </c>
      <c r="BU7" s="40">
        <v>106.76</v>
      </c>
      <c r="BV7" s="40">
        <v>110.13</v>
      </c>
      <c r="BW7" s="40">
        <v>33.049999999999997</v>
      </c>
      <c r="BX7" s="40">
        <v>31.88</v>
      </c>
      <c r="BY7" s="40">
        <v>31.95</v>
      </c>
      <c r="BZ7" s="40">
        <v>34.01</v>
      </c>
      <c r="CA7" s="40">
        <v>33.19</v>
      </c>
      <c r="CB7" s="40">
        <v>26.08</v>
      </c>
      <c r="CC7" s="40">
        <v>26.92</v>
      </c>
      <c r="CD7" s="40">
        <v>27.33</v>
      </c>
      <c r="CE7" s="40">
        <v>27.25</v>
      </c>
      <c r="CF7" s="40">
        <v>24.35</v>
      </c>
      <c r="CG7" s="40">
        <v>19.72</v>
      </c>
      <c r="CH7" s="40">
        <v>27.48</v>
      </c>
      <c r="CI7" s="40">
        <v>27.03</v>
      </c>
      <c r="CJ7" s="40">
        <v>27</v>
      </c>
      <c r="CK7" s="40">
        <v>26.49</v>
      </c>
      <c r="CL7" s="40">
        <v>25.03</v>
      </c>
      <c r="CM7" s="40">
        <v>41.59</v>
      </c>
      <c r="CN7" s="40">
        <v>40.29</v>
      </c>
      <c r="CO7" s="40">
        <v>40.409999999999997</v>
      </c>
      <c r="CP7" s="40">
        <v>41.58</v>
      </c>
      <c r="CQ7" s="40">
        <v>42.67</v>
      </c>
      <c r="CR7" s="40">
        <v>52.61</v>
      </c>
      <c r="CS7" s="40">
        <v>41.68</v>
      </c>
      <c r="CT7" s="40">
        <v>41.67</v>
      </c>
      <c r="CU7" s="40">
        <v>41.57</v>
      </c>
      <c r="CV7" s="40">
        <v>41.75</v>
      </c>
      <c r="CW7" s="40">
        <v>41.47</v>
      </c>
      <c r="CX7" s="40">
        <v>62.75</v>
      </c>
      <c r="CY7" s="40">
        <v>61.99</v>
      </c>
      <c r="CZ7" s="40">
        <v>62.26</v>
      </c>
      <c r="DA7" s="40">
        <v>63.81</v>
      </c>
      <c r="DB7" s="40">
        <v>65.94</v>
      </c>
      <c r="DC7" s="40">
        <v>77.52</v>
      </c>
      <c r="DD7" s="40">
        <v>61.15</v>
      </c>
      <c r="DE7" s="40">
        <v>60.52</v>
      </c>
      <c r="DF7" s="40">
        <v>61.01</v>
      </c>
      <c r="DG7" s="40">
        <v>62.66</v>
      </c>
      <c r="DH7" s="40">
        <v>62.76</v>
      </c>
      <c r="DI7" s="40">
        <v>57.57</v>
      </c>
      <c r="DJ7" s="40">
        <v>57.63</v>
      </c>
      <c r="DK7" s="40">
        <v>58.13</v>
      </c>
      <c r="DL7" s="40">
        <v>59.87</v>
      </c>
      <c r="DM7" s="40">
        <v>56.74</v>
      </c>
      <c r="DN7" s="40">
        <v>61.16</v>
      </c>
      <c r="DO7" s="40">
        <v>48.42</v>
      </c>
      <c r="DP7" s="40">
        <v>46.45</v>
      </c>
      <c r="DQ7" s="40">
        <v>48.35</v>
      </c>
      <c r="DR7" s="40">
        <v>48.77</v>
      </c>
      <c r="DS7" s="40">
        <v>49.08</v>
      </c>
      <c r="DT7" s="40">
        <v>52.33</v>
      </c>
      <c r="DU7" s="40">
        <v>52.35</v>
      </c>
      <c r="DV7" s="40">
        <v>53.69</v>
      </c>
      <c r="DW7" s="40">
        <v>56.59</v>
      </c>
      <c r="DX7" s="40">
        <v>54.73</v>
      </c>
      <c r="DY7" s="40">
        <v>49.95</v>
      </c>
      <c r="DZ7" s="40">
        <v>1.35</v>
      </c>
      <c r="EA7" s="40">
        <v>0.11</v>
      </c>
      <c r="EB7" s="40">
        <v>0.25</v>
      </c>
      <c r="EC7" s="40">
        <v>0.08</v>
      </c>
      <c r="ED7" s="40">
        <v>1.71</v>
      </c>
      <c r="EE7" s="40">
        <v>0.77</v>
      </c>
      <c r="EF7" s="40">
        <v>0.24</v>
      </c>
      <c r="EG7" s="40">
        <v>0.22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109.17</v>
      </c>
      <c r="V11" s="48">
        <f>IF(U6="-",NA(),U6)</f>
        <v>109.2</v>
      </c>
      <c r="W11" s="48">
        <f>IF(V6="-",NA(),V6)</f>
        <v>108.04</v>
      </c>
      <c r="X11" s="48">
        <f>IF(W6="-",NA(),W6)</f>
        <v>105.19</v>
      </c>
      <c r="Y11" s="48">
        <f>IF(X6="-",NA(),X6)</f>
        <v>106.27</v>
      </c>
      <c r="AE11" s="47" t="s">
        <v>23</v>
      </c>
      <c r="AF11" s="48">
        <f>IF(AE6="-",NA(),AE6)</f>
        <v>0</v>
      </c>
      <c r="AG11" s="48">
        <f>IF(AF6="-",NA(),AF6)</f>
        <v>0</v>
      </c>
      <c r="AH11" s="48">
        <f>IF(AG6="-",NA(),AG6)</f>
        <v>0</v>
      </c>
      <c r="AI11" s="48">
        <f>IF(AH6="-",NA(),AH6)</f>
        <v>0</v>
      </c>
      <c r="AJ11" s="48">
        <f>IF(AI6="-",NA(),AI6)</f>
        <v>0</v>
      </c>
      <c r="AP11" s="47" t="s">
        <v>23</v>
      </c>
      <c r="AQ11" s="48">
        <f>IF(AP6="-",NA(),AP6)</f>
        <v>947.68</v>
      </c>
      <c r="AR11" s="48">
        <f>IF(AQ6="-",NA(),AQ6)</f>
        <v>740.63</v>
      </c>
      <c r="AS11" s="48">
        <f>IF(AR6="-",NA(),AR6)</f>
        <v>1162.93</v>
      </c>
      <c r="AT11" s="48">
        <f>IF(AS6="-",NA(),AS6)</f>
        <v>568.29999999999995</v>
      </c>
      <c r="AU11" s="48">
        <f>IF(AT6="-",NA(),AT6)</f>
        <v>1034.78</v>
      </c>
      <c r="BA11" s="47" t="s">
        <v>23</v>
      </c>
      <c r="BB11" s="48">
        <f>IF(BA6="-",NA(),BA6)</f>
        <v>0</v>
      </c>
      <c r="BC11" s="48">
        <f>IF(BB6="-",NA(),BB6)</f>
        <v>0</v>
      </c>
      <c r="BD11" s="48">
        <f>IF(BC6="-",NA(),BC6)</f>
        <v>0</v>
      </c>
      <c r="BE11" s="48">
        <f>IF(BD6="-",NA(),BD6)</f>
        <v>0</v>
      </c>
      <c r="BF11" s="48">
        <f>IF(BE6="-",NA(),BE6)</f>
        <v>0</v>
      </c>
      <c r="BL11" s="47" t="s">
        <v>23</v>
      </c>
      <c r="BM11" s="48">
        <f>IF(BL6="-",NA(),BL6)</f>
        <v>106</v>
      </c>
      <c r="BN11" s="48">
        <f>IF(BM6="-",NA(),BM6)</f>
        <v>109.26</v>
      </c>
      <c r="BO11" s="48">
        <f>IF(BN6="-",NA(),BN6)</f>
        <v>109.14</v>
      </c>
      <c r="BP11" s="48">
        <f>IF(BO6="-",NA(),BO6)</f>
        <v>102.3</v>
      </c>
      <c r="BQ11" s="48">
        <f>IF(BP6="-",NA(),BP6)</f>
        <v>104.96</v>
      </c>
      <c r="BW11" s="47" t="s">
        <v>23</v>
      </c>
      <c r="BX11" s="48">
        <f>IF(BW6="-",NA(),BW6)</f>
        <v>33.049999999999997</v>
      </c>
      <c r="BY11" s="48">
        <f>IF(BX6="-",NA(),BX6)</f>
        <v>31.88</v>
      </c>
      <c r="BZ11" s="48">
        <f>IF(BY6="-",NA(),BY6)</f>
        <v>31.95</v>
      </c>
      <c r="CA11" s="48">
        <f>IF(BZ6="-",NA(),BZ6)</f>
        <v>34.01</v>
      </c>
      <c r="CB11" s="48">
        <f>IF(CA6="-",NA(),CA6)</f>
        <v>33.19</v>
      </c>
      <c r="CH11" s="47" t="s">
        <v>23</v>
      </c>
      <c r="CI11" s="48">
        <f>IF(CH6="-",NA(),CH6)</f>
        <v>27.48</v>
      </c>
      <c r="CJ11" s="48">
        <f>IF(CI6="-",NA(),CI6)</f>
        <v>27.03</v>
      </c>
      <c r="CK11" s="48">
        <f>IF(CJ6="-",NA(),CJ6)</f>
        <v>27</v>
      </c>
      <c r="CL11" s="48">
        <f>IF(CK6="-",NA(),CK6)</f>
        <v>26.49</v>
      </c>
      <c r="CM11" s="48">
        <f>IF(CL6="-",NA(),CL6)</f>
        <v>25.03</v>
      </c>
      <c r="CS11" s="47" t="s">
        <v>23</v>
      </c>
      <c r="CT11" s="48">
        <f>IF(CS6="-",NA(),CS6)</f>
        <v>41.68</v>
      </c>
      <c r="CU11" s="48">
        <f>IF(CT6="-",NA(),CT6)</f>
        <v>41.67</v>
      </c>
      <c r="CV11" s="48">
        <f>IF(CU6="-",NA(),CU6)</f>
        <v>41.57</v>
      </c>
      <c r="CW11" s="48">
        <f>IF(CV6="-",NA(),CV6)</f>
        <v>41.75</v>
      </c>
      <c r="CX11" s="48">
        <f>IF(CW6="-",NA(),CW6)</f>
        <v>41.47</v>
      </c>
      <c r="DD11" s="47" t="s">
        <v>23</v>
      </c>
      <c r="DE11" s="48">
        <f>IF(DD6="-",NA(),DD6)</f>
        <v>61.15</v>
      </c>
      <c r="DF11" s="48">
        <f>IF(DE6="-",NA(),DE6)</f>
        <v>60.52</v>
      </c>
      <c r="DG11" s="48">
        <f>IF(DF6="-",NA(),DF6)</f>
        <v>61.01</v>
      </c>
      <c r="DH11" s="48">
        <f>IF(DG6="-",NA(),DG6)</f>
        <v>62.66</v>
      </c>
      <c r="DI11" s="48">
        <f>IF(DH6="-",NA(),DH6)</f>
        <v>62.76</v>
      </c>
      <c r="DO11" s="47" t="s">
        <v>23</v>
      </c>
      <c r="DP11" s="48">
        <f>IF(DO6="-",NA(),DO6)</f>
        <v>48.42</v>
      </c>
      <c r="DQ11" s="48">
        <f>IF(DP6="-",NA(),DP6)</f>
        <v>46.45</v>
      </c>
      <c r="DR11" s="48">
        <f>IF(DQ6="-",NA(),DQ6)</f>
        <v>48.35</v>
      </c>
      <c r="DS11" s="48">
        <f>IF(DR6="-",NA(),DR6)</f>
        <v>48.77</v>
      </c>
      <c r="DT11" s="48">
        <f>IF(DS6="-",NA(),DS6)</f>
        <v>49.08</v>
      </c>
      <c r="DZ11" s="47" t="s">
        <v>23</v>
      </c>
      <c r="EA11" s="48">
        <f>IF(DZ6="-",NA(),DZ6)</f>
        <v>1.35</v>
      </c>
      <c r="EB11" s="48">
        <f>IF(EA6="-",NA(),EA6)</f>
        <v>0.11</v>
      </c>
      <c r="EC11" s="48">
        <f>IF(EB6="-",NA(),EB6)</f>
        <v>0.25</v>
      </c>
      <c r="ED11" s="48">
        <f>IF(EC6="-",NA(),EC6)</f>
        <v>0.08</v>
      </c>
      <c r="EE11" s="48">
        <f>IF(ED6="-",NA(),ED6)</f>
        <v>1.71</v>
      </c>
    </row>
    <row r="12" spans="1:140" x14ac:dyDescent="0.2">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648C313-FB94-496C-806B-A9CF48FE4FF4}"/>
</file>

<file path=customXml/itemProps2.xml><?xml version="1.0" encoding="utf-8"?>
<ds:datastoreItem xmlns:ds="http://schemas.openxmlformats.org/officeDocument/2006/customXml" ds:itemID="{56EDB7D7-E166-4E4B-A771-3EE554DEBFCE}"/>
</file>

<file path=customXml/itemProps3.xml><?xml version="1.0" encoding="utf-8"?>
<ds:datastoreItem xmlns:ds="http://schemas.openxmlformats.org/officeDocument/2006/customXml" ds:itemID="{F38B2D9E-04AA-4F57-9292-B8C7EFB7C2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2025-02-13T07:23:42Z</dcterms:created>
  <dcterms:modified xsi:type="dcterms:W3CDTF">2025-02-13T07:23:53Z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