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F3A43BCE976335EA223AFEB6D508BD7731C3EBE0" xr6:coauthVersionLast="47" xr6:coauthVersionMax="47" xr10:uidLastSave="{5A5C47BD-BF31-4350-8D60-85E2EABC1631}"/>
  <workbookProtection workbookAlgorithmName="SHA-512" workbookHashValue="Lp+CmuNaTGZoJ651AH2/EBp0zJuZXdLeGdDH+BzCEVDiR+40y4A0nYRgwDFhKGaB/MpZkHP6iH0gjuUdQulh7g==" workbookSaltValue="t0ulNEDIyqCy+0jCaP3elg=="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MA31" i="4" s="1"/>
  <c r="DN7" i="5"/>
  <c r="LH31" i="4" s="1"/>
  <c r="DM7" i="5"/>
  <c r="KO31" i="4" s="1"/>
  <c r="DL7" i="5"/>
  <c r="DK7" i="5"/>
  <c r="DI7" i="5"/>
  <c r="DH7" i="5"/>
  <c r="DG7" i="5"/>
  <c r="DF7" i="5"/>
  <c r="DE7" i="5"/>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EL52" i="4" s="1"/>
  <c r="BD7" i="5"/>
  <c r="CS53" i="4" s="1"/>
  <c r="BC7" i="5"/>
  <c r="BZ53" i="4" s="1"/>
  <c r="BB7" i="5"/>
  <c r="BA7" i="5"/>
  <c r="AZ7" i="5"/>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N32" i="4" s="1"/>
  <c r="AD7" i="5"/>
  <c r="U32" i="4" s="1"/>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BG53" i="4"/>
  <c r="AN53" i="4"/>
  <c r="U53" i="4"/>
  <c r="LH52" i="4"/>
  <c r="KO52" i="4"/>
  <c r="JV52" i="4"/>
  <c r="HJ52" i="4"/>
  <c r="GQ52" i="4"/>
  <c r="FX52" i="4"/>
  <c r="FE52" i="4"/>
  <c r="BZ52" i="4"/>
  <c r="BG52" i="4"/>
  <c r="MA32" i="4"/>
  <c r="LH32" i="4"/>
  <c r="KO32" i="4"/>
  <c r="JC32" i="4"/>
  <c r="HJ32" i="4"/>
  <c r="GQ32" i="4"/>
  <c r="EL32" i="4"/>
  <c r="CS32" i="4"/>
  <c r="BG32" i="4"/>
  <c r="JV31" i="4"/>
  <c r="JC31" i="4"/>
  <c r="HJ31" i="4"/>
  <c r="GQ31" i="4"/>
  <c r="FE31" i="4"/>
  <c r="EL31" i="4"/>
  <c r="CS31" i="4"/>
  <c r="BZ31" i="4"/>
  <c r="BG31" i="4"/>
  <c r="AN31" i="4"/>
  <c r="U31" i="4"/>
  <c r="LJ10" i="4"/>
  <c r="JQ10" i="4"/>
  <c r="DU10" i="4"/>
  <c r="CF10" i="4"/>
  <c r="B10" i="4"/>
  <c r="JQ8" i="4"/>
  <c r="HX8" i="4"/>
  <c r="CF8" i="4"/>
  <c r="AQ8" i="4"/>
  <c r="B11" i="5" l="1"/>
  <c r="KA76" i="4" s="1"/>
  <c r="F11" i="5"/>
  <c r="MI76" i="4" s="1"/>
  <c r="BK76" i="4"/>
  <c r="LH51" i="4"/>
  <c r="LT76" i="4"/>
  <c r="GQ51" i="4"/>
  <c r="LH30" i="4"/>
  <c r="IE76" i="4"/>
  <c r="BZ51" i="4"/>
  <c r="GQ30" i="4"/>
  <c r="BZ30" i="4"/>
  <c r="C11" i="5"/>
  <c r="D11" i="5"/>
  <c r="HJ30" i="4" l="1"/>
  <c r="JC30" i="4"/>
  <c r="MA51" i="4"/>
  <c r="CS30" i="4"/>
  <c r="BZ76" i="4"/>
  <c r="JC51" i="4"/>
  <c r="U51" i="4"/>
  <c r="EL30" i="4"/>
  <c r="CS51" i="4"/>
  <c r="IT76" i="4"/>
  <c r="GL76" i="4"/>
  <c r="HJ51" i="4"/>
  <c r="EL51" i="4"/>
  <c r="U30" i="4"/>
  <c r="MA30" i="4"/>
  <c r="R76" i="4"/>
  <c r="BG30" i="4"/>
  <c r="FX51" i="4"/>
  <c r="AV76" i="4"/>
  <c r="KO51" i="4"/>
  <c r="LE76" i="4"/>
  <c r="KO30" i="4"/>
  <c r="BG51" i="4"/>
  <c r="FX30" i="4"/>
  <c r="HP76" i="4"/>
  <c r="HA76" i="4"/>
  <c r="AN51" i="4"/>
  <c r="FE30" i="4"/>
  <c r="AN30" i="4"/>
  <c r="AG76" i="4"/>
  <c r="JV51" i="4"/>
  <c r="FE51" i="4"/>
  <c r="JV30" i="4"/>
  <c r="KP76" i="4"/>
</calcChain>
</file>

<file path=xl/sharedStrings.xml><?xml version="1.0" encoding="utf-8"?>
<sst xmlns="http://schemas.openxmlformats.org/spreadsheetml/2006/main" count="292" uniqueCount="132">
  <si>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</si>
  <si>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</si>
  <si>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</si>
  <si>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</si>
  <si>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</si>
  <si>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</si>
  <si>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</si>
  <si>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</si>
  <si>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</si>
  <si>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</si>
  <si>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</si>
  <si>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</si>
  <si>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</si>
  <si>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</si>
  <si>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</si>
  <si>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</si>
  <si>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</si>
  <si>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</si>
  <si>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</si>
  <si>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</si>
  <si>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</si>
  <si>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</si>
  <si>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</si>
  <si>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</si>
  <si>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</si>
  <si>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</si>
  <si>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</si>
  <si>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</si>
  <si>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</si>
  <si>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</si>
  <si>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</si>
  <si>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</si>
  <si>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</si>
  <si>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</si>
  <si>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</si>
  <si>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</si>
  <si>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</si>
  <si>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</si>
  <si>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</si>
  <si>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</si>
  <si>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</si>
  <si>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</si>
  <si>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</si>
  <si>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</si>
  <si>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</si>
  <si>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</si>
  <si>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</si>
  <si>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</si>
  <si>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</si>
  <si>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</si>
  <si>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</si>
  <si>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</si>
  <si>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</si>
  <si>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</si>
  <si>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</si>
  <si>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</si>
  <si>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</si>
  <si>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</si>
  <si>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</si>
  <si>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</si>
  <si>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</si>
  <si>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</si>
  <si>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</si>
  <si>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</si>
  <si>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</si>
  <si>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</si>
  <si>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</si>
  <si>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</si>
  <si>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</si>
  <si>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</si>
  <si>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</si>
  <si>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</si>
  <si>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</si>
  <si>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</si>
  <si>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</si>
  <si>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</si>
  <si>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</si>
  <si>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</si>
  <si>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</si>
  <si>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</si>
  <si>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</si>
  <si>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</si>
  <si>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</si>
  <si>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</si>
  <si>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</si>
  <si>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</si>
  <si>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</si>
  <si>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</si>
  <si>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</si>
  <si>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</si>
  <si>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</si>
  <si>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</si>
  <si>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</si>
  <si>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</si>
  <si>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</si>
  <si>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</si>
  <si>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</si>
  <si>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</si>
  <si>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</si>
  <si>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</si>
  <si>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</si>
  <si>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</si>
  <si>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</si>
  <si>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</si>
  <si>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</si>
  <si>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</si>
  <si>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</si>
  <si>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</si>
  <si>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</si>
  <si>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</si>
  <si>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名古屋市</t>
  </si>
  <si>
    <t>名古屋市営古沢公園駐車場</t>
  </si>
  <si>
    <t>法非適用</t>
  </si>
  <si>
    <t>駐車場整備事業</t>
  </si>
  <si>
    <t>-</t>
  </si>
  <si>
    <t>Ａ２Ｂ２</t>
  </si>
  <si>
    <t>非設置</t>
  </si>
  <si>
    <t>該当数値なし</t>
  </si>
  <si>
    <t>都市計画駐車場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</si>
  <si>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</si>
  <si>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</si>
  <si>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</si>
  <si>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</si>
  <si>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</si>
  <si>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</si>
  <si>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</si>
  <si>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</si>
  <si>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</si>
  <si>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⑥有形固定資産減価償却率及び⑨累積欠損金比率は法非適用事業のため対象外。また、地方債の償還が既に完了しているため、⑩企業債残高対料金収入比率は0％となっている。</t>
    <phoneticPr fontId="5"/>
  </si>
  <si>
    <t>稼働率は100％を超えているが、老朽化による修繕等により他会計からの繰り入れが生じているため、今後も収支状況を注視しながら管理運営を行う。</t>
    <phoneticPr fontId="5"/>
  </si>
  <si>
    <t>令和５年度の①収益的収支比率は類似施設平均値を下回るが、料金収入の増加により他会計からの繰り入れは令和４年度と比較して減少している</t>
    <phoneticPr fontId="5"/>
  </si>
  <si>
    <t>稼働率は類似施設平均値を下回っているが、100％を超えており、令和４年度と同程度の数値を維持している。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</si>
</sst>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76.8</c:v>
                </c:pt>
                <c:pt idx="3">
                  <c:v>88</c:v>
                </c:pt>
                <c:pt idx="4">
                  <c:v>93.7</c:v>
                </c:pt>
              </c:numCache>
            </c:numRef>
          </c:val>
          <c:extLst>
            <c:ext xmlns:c16="http://schemas.microsoft.com/office/drawing/2014/chart" uri="{C3380CC4-5D6E-409C-BE32-E72D297353CC}">
              <c16:uniqueId val="{00000000-FF03-4BDD-BF6B-21E09EBD5E7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FF03-4BDD-BF6B-21E09EBD5E7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B725-4175-A2A9-5E908B18251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145.19999999999999</c:v>
                </c:pt>
                <c:pt idx="2">
                  <c:v>219.9</c:v>
                </c:pt>
                <c:pt idx="3">
                  <c:v>107.1</c:v>
                </c:pt>
                <c:pt idx="4">
                  <c:v>143.6</c:v>
                </c:pt>
              </c:numCache>
            </c:numRef>
          </c:val>
          <c:smooth val="0"/>
          <c:extLst>
            <c:ext xmlns:c16="http://schemas.microsoft.com/office/drawing/2014/chart" uri="{C3380CC4-5D6E-409C-BE32-E72D297353CC}">
              <c16:uniqueId val="{00000001-B725-4175-A2A9-5E908B18251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7EE-41EE-BFB7-72B27862B6B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EE-41EE-BFB7-72B27862B6B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CBB-4002-BE40-A508956312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BB-4002-BE40-A508956312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45.3</c:v>
                </c:pt>
                <c:pt idx="2">
                  <c:v>23.2</c:v>
                </c:pt>
                <c:pt idx="3">
                  <c:v>12</c:v>
                </c:pt>
                <c:pt idx="4">
                  <c:v>6.3</c:v>
                </c:pt>
              </c:numCache>
            </c:numRef>
          </c:val>
          <c:extLst>
            <c:ext xmlns:c16="http://schemas.microsoft.com/office/drawing/2014/chart" uri="{C3380CC4-5D6E-409C-BE32-E72D297353CC}">
              <c16:uniqueId val="{00000000-1516-4A83-B0F5-66E22167D8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6.6</c:v>
                </c:pt>
                <c:pt idx="2">
                  <c:v>5.5</c:v>
                </c:pt>
                <c:pt idx="3">
                  <c:v>4.0999999999999996</c:v>
                </c:pt>
                <c:pt idx="4">
                  <c:v>3.7</c:v>
                </c:pt>
              </c:numCache>
            </c:numRef>
          </c:val>
          <c:smooth val="0"/>
          <c:extLst>
            <c:ext xmlns:c16="http://schemas.microsoft.com/office/drawing/2014/chart" uri="{C3380CC4-5D6E-409C-BE32-E72D297353CC}">
              <c16:uniqueId val="{00000001-1516-4A83-B0F5-66E22167D8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214</c:v>
                </c:pt>
                <c:pt idx="2">
                  <c:v>111</c:v>
                </c:pt>
                <c:pt idx="3">
                  <c:v>62</c:v>
                </c:pt>
                <c:pt idx="4">
                  <c:v>39</c:v>
                </c:pt>
              </c:numCache>
            </c:numRef>
          </c:val>
          <c:extLst>
            <c:ext xmlns:c16="http://schemas.microsoft.com/office/drawing/2014/chart" uri="{C3380CC4-5D6E-409C-BE32-E72D297353CC}">
              <c16:uniqueId val="{00000000-E39F-4494-962E-CA07911A14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67</c:v>
                </c:pt>
                <c:pt idx="2">
                  <c:v>56</c:v>
                </c:pt>
                <c:pt idx="3">
                  <c:v>65</c:v>
                </c:pt>
                <c:pt idx="4">
                  <c:v>81</c:v>
                </c:pt>
              </c:numCache>
            </c:numRef>
          </c:val>
          <c:smooth val="0"/>
          <c:extLst>
            <c:ext xmlns:c16="http://schemas.microsoft.com/office/drawing/2014/chart" uri="{C3380CC4-5D6E-409C-BE32-E72D297353CC}">
              <c16:uniqueId val="{00000001-E39F-4494-962E-CA07911A14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109.2</c:v>
                </c:pt>
                <c:pt idx="2">
                  <c:v>108</c:v>
                </c:pt>
                <c:pt idx="3">
                  <c:v>106.8</c:v>
                </c:pt>
                <c:pt idx="4">
                  <c:v>106</c:v>
                </c:pt>
              </c:numCache>
            </c:numRef>
          </c:val>
          <c:extLst>
            <c:ext xmlns:c16="http://schemas.microsoft.com/office/drawing/2014/chart" uri="{C3380CC4-5D6E-409C-BE32-E72D297353CC}">
              <c16:uniqueId val="{00000000-933C-457E-B497-8691234C02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933C-457E-B497-8691234C02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-82.8</c:v>
                </c:pt>
                <c:pt idx="2">
                  <c:v>-30.3</c:v>
                </c:pt>
                <c:pt idx="3">
                  <c:v>-13.6</c:v>
                </c:pt>
                <c:pt idx="4">
                  <c:v>-6.7</c:v>
                </c:pt>
              </c:numCache>
            </c:numRef>
          </c:val>
          <c:extLst>
            <c:ext xmlns:c16="http://schemas.microsoft.com/office/drawing/2014/chart" uri="{C3380CC4-5D6E-409C-BE32-E72D297353CC}">
              <c16:uniqueId val="{00000000-1CE7-4234-8189-1DB1CCEB598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-25.9</c:v>
                </c:pt>
                <c:pt idx="2">
                  <c:v>-24.6</c:v>
                </c:pt>
                <c:pt idx="3">
                  <c:v>-29.2</c:v>
                </c:pt>
                <c:pt idx="4">
                  <c:v>-810.7</c:v>
                </c:pt>
              </c:numCache>
            </c:numRef>
          </c:val>
          <c:smooth val="0"/>
          <c:extLst>
            <c:ext xmlns:c16="http://schemas.microsoft.com/office/drawing/2014/chart" uri="{C3380CC4-5D6E-409C-BE32-E72D297353CC}">
              <c16:uniqueId val="{00000001-1CE7-4234-8189-1DB1CCEB598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-21279</c:v>
                </c:pt>
                <c:pt idx="2">
                  <c:v>-21722</c:v>
                </c:pt>
                <c:pt idx="3">
                  <c:v>-12104</c:v>
                </c:pt>
                <c:pt idx="4">
                  <c:v>-7578</c:v>
                </c:pt>
              </c:numCache>
            </c:numRef>
          </c:val>
          <c:extLst>
            <c:ext xmlns:c16="http://schemas.microsoft.com/office/drawing/2014/chart" uri="{C3380CC4-5D6E-409C-BE32-E72D297353CC}">
              <c16:uniqueId val="{00000000-EEC1-49F1-879C-F5E752D1B9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2220</c:v>
                </c:pt>
                <c:pt idx="2">
                  <c:v>3097</c:v>
                </c:pt>
                <c:pt idx="3">
                  <c:v>6051</c:v>
                </c:pt>
                <c:pt idx="4">
                  <c:v>9971</c:v>
                </c:pt>
              </c:numCache>
            </c:numRef>
          </c:val>
          <c:smooth val="0"/>
          <c:extLst>
            <c:ext xmlns:c16="http://schemas.microsoft.com/office/drawing/2014/chart" uri="{C3380CC4-5D6E-409C-BE32-E72D297353CC}">
              <c16:uniqueId val="{00000001-EEC1-49F1-879C-F5E752D1B98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V1" zoomScaleNormal="100" zoomScaleSheetLayoutView="70" workbookViewId="0">
      <selection activeCell="OA64" sqref="OA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愛知県名古屋市　名古屋市営古沢公園駐車場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8860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100</v>
      </c>
      <c r="AO31" s="98"/>
      <c r="AP31" s="98"/>
      <c r="AQ31" s="98"/>
      <c r="AR31" s="98"/>
      <c r="AS31" s="98"/>
      <c r="AT31" s="98"/>
      <c r="AU31" s="98"/>
      <c r="AV31" s="98"/>
      <c r="AW31" s="98"/>
      <c r="AX31" s="98"/>
      <c r="AY31" s="98"/>
      <c r="AZ31" s="98"/>
      <c r="BA31" s="98"/>
      <c r="BB31" s="98"/>
      <c r="BC31" s="98"/>
      <c r="BD31" s="98"/>
      <c r="BE31" s="98"/>
      <c r="BF31" s="98"/>
      <c r="BG31" s="98">
        <f>データ!AA7</f>
        <v>76.8</v>
      </c>
      <c r="BH31" s="98"/>
      <c r="BI31" s="98"/>
      <c r="BJ31" s="98"/>
      <c r="BK31" s="98"/>
      <c r="BL31" s="98"/>
      <c r="BM31" s="98"/>
      <c r="BN31" s="98"/>
      <c r="BO31" s="98"/>
      <c r="BP31" s="98"/>
      <c r="BQ31" s="98"/>
      <c r="BR31" s="98"/>
      <c r="BS31" s="98"/>
      <c r="BT31" s="98"/>
      <c r="BU31" s="98"/>
      <c r="BV31" s="98"/>
      <c r="BW31" s="98"/>
      <c r="BX31" s="98"/>
      <c r="BY31" s="98"/>
      <c r="BZ31" s="98">
        <f>データ!AB7</f>
        <v>88</v>
      </c>
      <c r="CA31" s="98"/>
      <c r="CB31" s="98"/>
      <c r="CC31" s="98"/>
      <c r="CD31" s="98"/>
      <c r="CE31" s="98"/>
      <c r="CF31" s="98"/>
      <c r="CG31" s="98"/>
      <c r="CH31" s="98"/>
      <c r="CI31" s="98"/>
      <c r="CJ31" s="98"/>
      <c r="CK31" s="98"/>
      <c r="CL31" s="98"/>
      <c r="CM31" s="98"/>
      <c r="CN31" s="98"/>
      <c r="CO31" s="98"/>
      <c r="CP31" s="98"/>
      <c r="CQ31" s="98"/>
      <c r="CR31" s="98"/>
      <c r="CS31" s="98">
        <f>データ!AC7</f>
        <v>93.7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45.3</v>
      </c>
      <c r="FF31" s="98"/>
      <c r="FG31" s="98"/>
      <c r="FH31" s="98"/>
      <c r="FI31" s="98"/>
      <c r="FJ31" s="98"/>
      <c r="FK31" s="98"/>
      <c r="FL31" s="98"/>
      <c r="FM31" s="98"/>
      <c r="FN31" s="98"/>
      <c r="FO31" s="98"/>
      <c r="FP31" s="98"/>
      <c r="FQ31" s="98"/>
      <c r="FR31" s="98"/>
      <c r="FS31" s="98"/>
      <c r="FT31" s="98"/>
      <c r="FU31" s="98"/>
      <c r="FV31" s="98"/>
      <c r="FW31" s="98"/>
      <c r="FX31" s="98">
        <f>データ!AL7</f>
        <v>23.2</v>
      </c>
      <c r="FY31" s="98"/>
      <c r="FZ31" s="98"/>
      <c r="GA31" s="98"/>
      <c r="GB31" s="98"/>
      <c r="GC31" s="98"/>
      <c r="GD31" s="98"/>
      <c r="GE31" s="98"/>
      <c r="GF31" s="98"/>
      <c r="GG31" s="98"/>
      <c r="GH31" s="98"/>
      <c r="GI31" s="98"/>
      <c r="GJ31" s="98"/>
      <c r="GK31" s="98"/>
      <c r="GL31" s="98"/>
      <c r="GM31" s="98"/>
      <c r="GN31" s="98"/>
      <c r="GO31" s="98"/>
      <c r="GP31" s="98"/>
      <c r="GQ31" s="98">
        <f>データ!AM7</f>
        <v>12</v>
      </c>
      <c r="GR31" s="98"/>
      <c r="GS31" s="98"/>
      <c r="GT31" s="98"/>
      <c r="GU31" s="98"/>
      <c r="GV31" s="98"/>
      <c r="GW31" s="98"/>
      <c r="GX31" s="98"/>
      <c r="GY31" s="98"/>
      <c r="GZ31" s="98"/>
      <c r="HA31" s="98"/>
      <c r="HB31" s="98"/>
      <c r="HC31" s="98"/>
      <c r="HD31" s="98"/>
      <c r="HE31" s="98"/>
      <c r="HF31" s="98"/>
      <c r="HG31" s="98"/>
      <c r="HH31" s="98"/>
      <c r="HI31" s="98"/>
      <c r="HJ31" s="98">
        <f>データ!AN7</f>
        <v>6.3</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109.2</v>
      </c>
      <c r="JW31" s="67"/>
      <c r="JX31" s="67"/>
      <c r="JY31" s="67"/>
      <c r="JZ31" s="67"/>
      <c r="KA31" s="67"/>
      <c r="KB31" s="67"/>
      <c r="KC31" s="67"/>
      <c r="KD31" s="67"/>
      <c r="KE31" s="67"/>
      <c r="KF31" s="67"/>
      <c r="KG31" s="67"/>
      <c r="KH31" s="67"/>
      <c r="KI31" s="67"/>
      <c r="KJ31" s="67"/>
      <c r="KK31" s="67"/>
      <c r="KL31" s="67"/>
      <c r="KM31" s="67"/>
      <c r="KN31" s="68"/>
      <c r="KO31" s="66">
        <f>データ!DM7</f>
        <v>108</v>
      </c>
      <c r="KP31" s="67"/>
      <c r="KQ31" s="67"/>
      <c r="KR31" s="67"/>
      <c r="KS31" s="67"/>
      <c r="KT31" s="67"/>
      <c r="KU31" s="67"/>
      <c r="KV31" s="67"/>
      <c r="KW31" s="67"/>
      <c r="KX31" s="67"/>
      <c r="KY31" s="67"/>
      <c r="KZ31" s="67"/>
      <c r="LA31" s="67"/>
      <c r="LB31" s="67"/>
      <c r="LC31" s="67"/>
      <c r="LD31" s="67"/>
      <c r="LE31" s="67"/>
      <c r="LF31" s="67"/>
      <c r="LG31" s="68"/>
      <c r="LH31" s="66">
        <f>データ!DN7</f>
        <v>106.8</v>
      </c>
      <c r="LI31" s="67"/>
      <c r="LJ31" s="67"/>
      <c r="LK31" s="67"/>
      <c r="LL31" s="67"/>
      <c r="LM31" s="67"/>
      <c r="LN31" s="67"/>
      <c r="LO31" s="67"/>
      <c r="LP31" s="67"/>
      <c r="LQ31" s="67"/>
      <c r="LR31" s="67"/>
      <c r="LS31" s="67"/>
      <c r="LT31" s="67"/>
      <c r="LU31" s="67"/>
      <c r="LV31" s="67"/>
      <c r="LW31" s="67"/>
      <c r="LX31" s="67"/>
      <c r="LY31" s="67"/>
      <c r="LZ31" s="68"/>
      <c r="MA31" s="66">
        <f>データ!DO7</f>
        <v>106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214</v>
      </c>
      <c r="AO52" s="97"/>
      <c r="AP52" s="97"/>
      <c r="AQ52" s="97"/>
      <c r="AR52" s="97"/>
      <c r="AS52" s="97"/>
      <c r="AT52" s="97"/>
      <c r="AU52" s="97"/>
      <c r="AV52" s="97"/>
      <c r="AW52" s="97"/>
      <c r="AX52" s="97"/>
      <c r="AY52" s="97"/>
      <c r="AZ52" s="97"/>
      <c r="BA52" s="97"/>
      <c r="BB52" s="97"/>
      <c r="BC52" s="97"/>
      <c r="BD52" s="97"/>
      <c r="BE52" s="97"/>
      <c r="BF52" s="97"/>
      <c r="BG52" s="97">
        <f>データ!AW7</f>
        <v>111</v>
      </c>
      <c r="BH52" s="97"/>
      <c r="BI52" s="97"/>
      <c r="BJ52" s="97"/>
      <c r="BK52" s="97"/>
      <c r="BL52" s="97"/>
      <c r="BM52" s="97"/>
      <c r="BN52" s="97"/>
      <c r="BO52" s="97"/>
      <c r="BP52" s="97"/>
      <c r="BQ52" s="97"/>
      <c r="BR52" s="97"/>
      <c r="BS52" s="97"/>
      <c r="BT52" s="97"/>
      <c r="BU52" s="97"/>
      <c r="BV52" s="97"/>
      <c r="BW52" s="97"/>
      <c r="BX52" s="97"/>
      <c r="BY52" s="97"/>
      <c r="BZ52" s="97">
        <f>データ!AX7</f>
        <v>62</v>
      </c>
      <c r="CA52" s="97"/>
      <c r="CB52" s="97"/>
      <c r="CC52" s="97"/>
      <c r="CD52" s="97"/>
      <c r="CE52" s="97"/>
      <c r="CF52" s="97"/>
      <c r="CG52" s="97"/>
      <c r="CH52" s="97"/>
      <c r="CI52" s="97"/>
      <c r="CJ52" s="97"/>
      <c r="CK52" s="97"/>
      <c r="CL52" s="97"/>
      <c r="CM52" s="97"/>
      <c r="CN52" s="97"/>
      <c r="CO52" s="97"/>
      <c r="CP52" s="97"/>
      <c r="CQ52" s="97"/>
      <c r="CR52" s="97"/>
      <c r="CS52" s="97">
        <f>データ!AY7</f>
        <v>39</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-82.8</v>
      </c>
      <c r="FF52" s="98"/>
      <c r="FG52" s="98"/>
      <c r="FH52" s="98"/>
      <c r="FI52" s="98"/>
      <c r="FJ52" s="98"/>
      <c r="FK52" s="98"/>
      <c r="FL52" s="98"/>
      <c r="FM52" s="98"/>
      <c r="FN52" s="98"/>
      <c r="FO52" s="98"/>
      <c r="FP52" s="98"/>
      <c r="FQ52" s="98"/>
      <c r="FR52" s="98"/>
      <c r="FS52" s="98"/>
      <c r="FT52" s="98"/>
      <c r="FU52" s="98"/>
      <c r="FV52" s="98"/>
      <c r="FW52" s="98"/>
      <c r="FX52" s="98">
        <f>データ!BH7</f>
        <v>-30.3</v>
      </c>
      <c r="FY52" s="98"/>
      <c r="FZ52" s="98"/>
      <c r="GA52" s="98"/>
      <c r="GB52" s="98"/>
      <c r="GC52" s="98"/>
      <c r="GD52" s="98"/>
      <c r="GE52" s="98"/>
      <c r="GF52" s="98"/>
      <c r="GG52" s="98"/>
      <c r="GH52" s="98"/>
      <c r="GI52" s="98"/>
      <c r="GJ52" s="98"/>
      <c r="GK52" s="98"/>
      <c r="GL52" s="98"/>
      <c r="GM52" s="98"/>
      <c r="GN52" s="98"/>
      <c r="GO52" s="98"/>
      <c r="GP52" s="98"/>
      <c r="GQ52" s="98">
        <f>データ!BI7</f>
        <v>-13.6</v>
      </c>
      <c r="GR52" s="98"/>
      <c r="GS52" s="98"/>
      <c r="GT52" s="98"/>
      <c r="GU52" s="98"/>
      <c r="GV52" s="98"/>
      <c r="GW52" s="98"/>
      <c r="GX52" s="98"/>
      <c r="GY52" s="98"/>
      <c r="GZ52" s="98"/>
      <c r="HA52" s="98"/>
      <c r="HB52" s="98"/>
      <c r="HC52" s="98"/>
      <c r="HD52" s="98"/>
      <c r="HE52" s="98"/>
      <c r="HF52" s="98"/>
      <c r="HG52" s="98"/>
      <c r="HH52" s="98"/>
      <c r="HI52" s="98"/>
      <c r="HJ52" s="98">
        <f>データ!BJ7</f>
        <v>-6.7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-21279</v>
      </c>
      <c r="JW52" s="97"/>
      <c r="JX52" s="97"/>
      <c r="JY52" s="97"/>
      <c r="JZ52" s="97"/>
      <c r="KA52" s="97"/>
      <c r="KB52" s="97"/>
      <c r="KC52" s="97"/>
      <c r="KD52" s="97"/>
      <c r="KE52" s="97"/>
      <c r="KF52" s="97"/>
      <c r="KG52" s="97"/>
      <c r="KH52" s="97"/>
      <c r="KI52" s="97"/>
      <c r="KJ52" s="97"/>
      <c r="KK52" s="97"/>
      <c r="KL52" s="97"/>
      <c r="KM52" s="97"/>
      <c r="KN52" s="97"/>
      <c r="KO52" s="97">
        <f>データ!BS7</f>
        <v>-21722</v>
      </c>
      <c r="KP52" s="97"/>
      <c r="KQ52" s="97"/>
      <c r="KR52" s="97"/>
      <c r="KS52" s="97"/>
      <c r="KT52" s="97"/>
      <c r="KU52" s="97"/>
      <c r="KV52" s="97"/>
      <c r="KW52" s="97"/>
      <c r="KX52" s="97"/>
      <c r="KY52" s="97"/>
      <c r="KZ52" s="97"/>
      <c r="LA52" s="97"/>
      <c r="LB52" s="97"/>
      <c r="LC52" s="97"/>
      <c r="LD52" s="97"/>
      <c r="LE52" s="97"/>
      <c r="LF52" s="97"/>
      <c r="LG52" s="97"/>
      <c r="LH52" s="97">
        <f>データ!BT7</f>
        <v>-12104</v>
      </c>
      <c r="LI52" s="97"/>
      <c r="LJ52" s="97"/>
      <c r="LK52" s="97"/>
      <c r="LL52" s="97"/>
      <c r="LM52" s="97"/>
      <c r="LN52" s="97"/>
      <c r="LO52" s="97"/>
      <c r="LP52" s="97"/>
      <c r="LQ52" s="97"/>
      <c r="LR52" s="97"/>
      <c r="LS52" s="97"/>
      <c r="LT52" s="97"/>
      <c r="LU52" s="97"/>
      <c r="LV52" s="97"/>
      <c r="LW52" s="97"/>
      <c r="LX52" s="97"/>
      <c r="LY52" s="97"/>
      <c r="LZ52" s="97"/>
      <c r="MA52" s="97">
        <f>データ!BU7</f>
        <v>-7578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grQeqVnn3/H5E0MUX3uEO4aRWmmP7AD/i7RlJ1d9D+GnbSRS2HAenUFgajJuZCfQDEKzSjpf2qy4n6boBzZfg==" saltValue="+5BhV3o9L3e686aNrukgS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101</v>
      </c>
      <c r="AZ5" s="47" t="s">
        <v>94</v>
      </c>
      <c r="BA5" s="47" t="s">
        <v>95</v>
      </c>
      <c r="BB5" s="47" t="s">
        <v>96</v>
      </c>
      <c r="BC5" s="47" t="s">
        <v>97</v>
      </c>
      <c r="BD5" s="47" t="s">
        <v>98</v>
      </c>
      <c r="BE5" s="47" t="s">
        <v>99</v>
      </c>
      <c r="BF5" s="47" t="s">
        <v>89</v>
      </c>
      <c r="BG5" s="47" t="s">
        <v>102</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103</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104</v>
      </c>
      <c r="DA5" s="47" t="s">
        <v>90</v>
      </c>
      <c r="DB5" s="47" t="s">
        <v>91</v>
      </c>
      <c r="DC5" s="47" t="s">
        <v>103</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105</v>
      </c>
      <c r="B6" s="48">
        <f>B8</f>
        <v>2023</v>
      </c>
      <c r="C6" s="48">
        <f t="shared" ref="C6:X6" si="1">C8</f>
        <v>231002</v>
      </c>
      <c r="D6" s="48">
        <f t="shared" si="1"/>
        <v>47</v>
      </c>
      <c r="E6" s="48">
        <f t="shared" si="1"/>
        <v>14</v>
      </c>
      <c r="F6" s="48">
        <f t="shared" si="1"/>
        <v>0</v>
      </c>
      <c r="G6" s="48">
        <f t="shared" si="1"/>
        <v>3</v>
      </c>
      <c r="H6" s="48" t="str">
        <f>SUBSTITUTE(H8,"　","")</f>
        <v>愛知県名古屋市</v>
      </c>
      <c r="I6" s="48" t="str">
        <f t="shared" si="1"/>
        <v>名古屋市営古沢公園駐車場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51</v>
      </c>
      <c r="S6" s="50" t="str">
        <f t="shared" si="1"/>
        <v>公共施設</v>
      </c>
      <c r="T6" s="50" t="str">
        <f t="shared" si="1"/>
        <v>有</v>
      </c>
      <c r="U6" s="51">
        <f t="shared" si="1"/>
        <v>8860</v>
      </c>
      <c r="V6" s="51">
        <f t="shared" si="1"/>
        <v>249</v>
      </c>
      <c r="W6" s="51">
        <f t="shared" si="1"/>
        <v>400</v>
      </c>
      <c r="X6" s="50" t="str">
        <f t="shared" si="1"/>
        <v>代行制</v>
      </c>
      <c r="Y6" s="52" t="e">
        <f>IF(Y8="-",NA(),Y8)</f>
        <v>#N/A</v>
      </c>
      <c r="Z6" s="52">
        <f t="shared" ref="Z6:AH6" si="2">IF(Z8="-",NA(),Z8)</f>
        <v>100</v>
      </c>
      <c r="AA6" s="52">
        <f t="shared" si="2"/>
        <v>76.8</v>
      </c>
      <c r="AB6" s="52">
        <f t="shared" si="2"/>
        <v>88</v>
      </c>
      <c r="AC6" s="52">
        <f t="shared" si="2"/>
        <v>93.7</v>
      </c>
      <c r="AD6" s="52" t="e">
        <f t="shared" si="2"/>
        <v>#N/A</v>
      </c>
      <c r="AE6" s="52">
        <f t="shared" si="2"/>
        <v>127.8</v>
      </c>
      <c r="AF6" s="52">
        <f t="shared" si="2"/>
        <v>146.5</v>
      </c>
      <c r="AG6" s="52">
        <f t="shared" si="2"/>
        <v>142.69999999999999</v>
      </c>
      <c r="AH6" s="52">
        <f t="shared" si="2"/>
        <v>156.80000000000001</v>
      </c>
      <c r="AI6" s="49" t="str">
        <f>IF(AI8="-","",IF(AI8="-","【-】","【"&amp;SUBSTITUTE(TEXT(AI8,"#,##0.0"),"-","△")&amp;"】"))</f>
        <v>【1,905.8】</v>
      </c>
      <c r="AJ6" s="52" t="e">
        <f>IF(AJ8="-",NA(),AJ8)</f>
        <v>#N/A</v>
      </c>
      <c r="AK6" s="52">
        <f t="shared" ref="AK6:AS6" si="3">IF(AK8="-",NA(),AK8)</f>
        <v>45.3</v>
      </c>
      <c r="AL6" s="52">
        <f t="shared" si="3"/>
        <v>23.2</v>
      </c>
      <c r="AM6" s="52">
        <f t="shared" si="3"/>
        <v>12</v>
      </c>
      <c r="AN6" s="52">
        <f t="shared" si="3"/>
        <v>6.3</v>
      </c>
      <c r="AO6" s="52" t="e">
        <f t="shared" si="3"/>
        <v>#N/A</v>
      </c>
      <c r="AP6" s="52">
        <f t="shared" si="3"/>
        <v>6.6</v>
      </c>
      <c r="AQ6" s="52">
        <f t="shared" si="3"/>
        <v>5.5</v>
      </c>
      <c r="AR6" s="52">
        <f t="shared" si="3"/>
        <v>4.0999999999999996</v>
      </c>
      <c r="AS6" s="52">
        <f t="shared" si="3"/>
        <v>3.7</v>
      </c>
      <c r="AT6" s="49" t="str">
        <f>IF(AT8="-","",IF(AT8="-","【-】","【"&amp;SUBSTITUTE(TEXT(AT8,"#,##0.0"),"-","△")&amp;"】"))</f>
        <v>【3.9】</v>
      </c>
      <c r="AU6" s="53" t="e">
        <f>IF(AU8="-",NA(),AU8)</f>
        <v>#N/A</v>
      </c>
      <c r="AV6" s="53">
        <f t="shared" ref="AV6:BD6" si="4">IF(AV8="-",NA(),AV8)</f>
        <v>214</v>
      </c>
      <c r="AW6" s="53">
        <f t="shared" si="4"/>
        <v>111</v>
      </c>
      <c r="AX6" s="53">
        <f t="shared" si="4"/>
        <v>62</v>
      </c>
      <c r="AY6" s="53">
        <f t="shared" si="4"/>
        <v>39</v>
      </c>
      <c r="AZ6" s="53" t="e">
        <f t="shared" si="4"/>
        <v>#N/A</v>
      </c>
      <c r="BA6" s="53">
        <f t="shared" si="4"/>
        <v>67</v>
      </c>
      <c r="BB6" s="53">
        <f t="shared" si="4"/>
        <v>56</v>
      </c>
      <c r="BC6" s="53">
        <f t="shared" si="4"/>
        <v>65</v>
      </c>
      <c r="BD6" s="53">
        <f t="shared" si="4"/>
        <v>81</v>
      </c>
      <c r="BE6" s="51" t="str">
        <f>IF(BE8="-","",IF(BE8="-","【-】","【"&amp;SUBSTITUTE(TEXT(BE8,"#,##0"),"-","△")&amp;"】"))</f>
        <v>【127】</v>
      </c>
      <c r="BF6" s="52" t="e">
        <f>IF(BF8="-",NA(),BF8)</f>
        <v>#N/A</v>
      </c>
      <c r="BG6" s="52">
        <f t="shared" ref="BG6:BO6" si="5">IF(BG8="-",NA(),BG8)</f>
        <v>-82.8</v>
      </c>
      <c r="BH6" s="52">
        <f t="shared" si="5"/>
        <v>-30.3</v>
      </c>
      <c r="BI6" s="52">
        <f t="shared" si="5"/>
        <v>-13.6</v>
      </c>
      <c r="BJ6" s="52">
        <f t="shared" si="5"/>
        <v>-6.7</v>
      </c>
      <c r="BK6" s="52" t="e">
        <f t="shared" si="5"/>
        <v>#N/A</v>
      </c>
      <c r="BL6" s="52">
        <f t="shared" si="5"/>
        <v>-25.9</v>
      </c>
      <c r="BM6" s="52">
        <f t="shared" si="5"/>
        <v>-24.6</v>
      </c>
      <c r="BN6" s="52">
        <f t="shared" si="5"/>
        <v>-29.2</v>
      </c>
      <c r="BO6" s="52">
        <f t="shared" si="5"/>
        <v>-810.7</v>
      </c>
      <c r="BP6" s="49" t="str">
        <f>IF(BP8="-","",IF(BP8="-","【-】","【"&amp;SUBSTITUTE(TEXT(BP8,"#,##0.0"),"-","△")&amp;"】"))</f>
        <v>【△55.6】</v>
      </c>
      <c r="BQ6" s="53" t="e">
        <f>IF(BQ8="-",NA(),BQ8)</f>
        <v>#N/A</v>
      </c>
      <c r="BR6" s="53">
        <f t="shared" ref="BR6:BZ6" si="6">IF(BR8="-",NA(),BR8)</f>
        <v>-21279</v>
      </c>
      <c r="BS6" s="53">
        <f t="shared" si="6"/>
        <v>-21722</v>
      </c>
      <c r="BT6" s="53">
        <f t="shared" si="6"/>
        <v>-12104</v>
      </c>
      <c r="BU6" s="53">
        <f t="shared" si="6"/>
        <v>-7578</v>
      </c>
      <c r="BV6" s="53" t="e">
        <f t="shared" si="6"/>
        <v>#N/A</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t="e">
        <f>IF(CZ8="-",NA(),CZ8)</f>
        <v>#N/A</v>
      </c>
      <c r="DA6" s="52">
        <f t="shared" ref="DA6:DI6" si="8">IF(DA8="-",NA(),DA8)</f>
        <v>0</v>
      </c>
      <c r="DB6" s="52">
        <f t="shared" si="8"/>
        <v>0</v>
      </c>
      <c r="DC6" s="52">
        <f t="shared" si="8"/>
        <v>0</v>
      </c>
      <c r="DD6" s="52">
        <f t="shared" si="8"/>
        <v>0</v>
      </c>
      <c r="DE6" s="52" t="e">
        <f t="shared" si="8"/>
        <v>#N/A</v>
      </c>
      <c r="DF6" s="52">
        <f t="shared" si="8"/>
        <v>145.19999999999999</v>
      </c>
      <c r="DG6" s="52">
        <f t="shared" si="8"/>
        <v>219.9</v>
      </c>
      <c r="DH6" s="52">
        <f t="shared" si="8"/>
        <v>107.1</v>
      </c>
      <c r="DI6" s="52">
        <f t="shared" si="8"/>
        <v>143.6</v>
      </c>
      <c r="DJ6" s="49" t="str">
        <f>IF(DJ8="-","",IF(DJ8="-","【-】","【"&amp;SUBSTITUTE(TEXT(DJ8,"#,##0.0"),"-","△")&amp;"】"))</f>
        <v>【79.0】</v>
      </c>
      <c r="DK6" s="52" t="e">
        <f>IF(DK8="-",NA(),DK8)</f>
        <v>#N/A</v>
      </c>
      <c r="DL6" s="52">
        <f t="shared" ref="DL6:DT6" si="9">IF(DL8="-",NA(),DL8)</f>
        <v>109.2</v>
      </c>
      <c r="DM6" s="52">
        <f t="shared" si="9"/>
        <v>108</v>
      </c>
      <c r="DN6" s="52">
        <f t="shared" si="9"/>
        <v>106.8</v>
      </c>
      <c r="DO6" s="52">
        <f t="shared" si="9"/>
        <v>106</v>
      </c>
      <c r="DP6" s="52" t="e">
        <f t="shared" si="9"/>
        <v>#N/A</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107</v>
      </c>
      <c r="B7" s="48">
        <f t="shared" ref="B7:X7" si="10">B8</f>
        <v>2023</v>
      </c>
      <c r="C7" s="48">
        <f t="shared" si="10"/>
        <v>231002</v>
      </c>
      <c r="D7" s="48">
        <f t="shared" si="10"/>
        <v>47</v>
      </c>
      <c r="E7" s="48">
        <f t="shared" si="10"/>
        <v>14</v>
      </c>
      <c r="F7" s="48">
        <f t="shared" si="10"/>
        <v>0</v>
      </c>
      <c r="G7" s="48">
        <f t="shared" si="10"/>
        <v>3</v>
      </c>
      <c r="H7" s="48" t="str">
        <f t="shared" si="10"/>
        <v>愛知県　名古屋市</v>
      </c>
      <c r="I7" s="48" t="str">
        <f t="shared" si="10"/>
        <v>名古屋市営古沢公園駐車場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51</v>
      </c>
      <c r="S7" s="50" t="str">
        <f t="shared" si="10"/>
        <v>公共施設</v>
      </c>
      <c r="T7" s="50" t="str">
        <f t="shared" si="10"/>
        <v>有</v>
      </c>
      <c r="U7" s="51">
        <f t="shared" si="10"/>
        <v>8860</v>
      </c>
      <c r="V7" s="51">
        <f t="shared" si="10"/>
        <v>249</v>
      </c>
      <c r="W7" s="51">
        <f t="shared" si="10"/>
        <v>400</v>
      </c>
      <c r="X7" s="50" t="str">
        <f t="shared" si="10"/>
        <v>代行制</v>
      </c>
      <c r="Y7" s="52" t="str">
        <f>Y8</f>
        <v>-</v>
      </c>
      <c r="Z7" s="52">
        <f t="shared" ref="Z7:AH7" si="11">Z8</f>
        <v>100</v>
      </c>
      <c r="AA7" s="52">
        <f t="shared" si="11"/>
        <v>76.8</v>
      </c>
      <c r="AB7" s="52">
        <f t="shared" si="11"/>
        <v>88</v>
      </c>
      <c r="AC7" s="52">
        <f t="shared" si="11"/>
        <v>93.7</v>
      </c>
      <c r="AD7" s="52" t="str">
        <f t="shared" si="11"/>
        <v>-</v>
      </c>
      <c r="AE7" s="52">
        <f t="shared" si="11"/>
        <v>127.8</v>
      </c>
      <c r="AF7" s="52">
        <f t="shared" si="11"/>
        <v>146.5</v>
      </c>
      <c r="AG7" s="52">
        <f t="shared" si="11"/>
        <v>142.69999999999999</v>
      </c>
      <c r="AH7" s="52">
        <f t="shared" si="11"/>
        <v>156.80000000000001</v>
      </c>
      <c r="AI7" s="49"/>
      <c r="AJ7" s="52" t="str">
        <f>AJ8</f>
        <v>-</v>
      </c>
      <c r="AK7" s="52">
        <f t="shared" ref="AK7:AS7" si="12">AK8</f>
        <v>45.3</v>
      </c>
      <c r="AL7" s="52">
        <f t="shared" si="12"/>
        <v>23.2</v>
      </c>
      <c r="AM7" s="52">
        <f t="shared" si="12"/>
        <v>12</v>
      </c>
      <c r="AN7" s="52">
        <f t="shared" si="12"/>
        <v>6.3</v>
      </c>
      <c r="AO7" s="52" t="str">
        <f t="shared" si="12"/>
        <v>-</v>
      </c>
      <c r="AP7" s="52">
        <f t="shared" si="12"/>
        <v>6.6</v>
      </c>
      <c r="AQ7" s="52">
        <f t="shared" si="12"/>
        <v>5.5</v>
      </c>
      <c r="AR7" s="52">
        <f t="shared" si="12"/>
        <v>4.0999999999999996</v>
      </c>
      <c r="AS7" s="52">
        <f t="shared" si="12"/>
        <v>3.7</v>
      </c>
      <c r="AT7" s="49"/>
      <c r="AU7" s="53" t="str">
        <f>AU8</f>
        <v>-</v>
      </c>
      <c r="AV7" s="53">
        <f t="shared" ref="AV7:BD7" si="13">AV8</f>
        <v>214</v>
      </c>
      <c r="AW7" s="53">
        <f t="shared" si="13"/>
        <v>111</v>
      </c>
      <c r="AX7" s="53">
        <f t="shared" si="13"/>
        <v>62</v>
      </c>
      <c r="AY7" s="53">
        <f t="shared" si="13"/>
        <v>39</v>
      </c>
      <c r="AZ7" s="53" t="str">
        <f t="shared" si="13"/>
        <v>-</v>
      </c>
      <c r="BA7" s="53">
        <f t="shared" si="13"/>
        <v>67</v>
      </c>
      <c r="BB7" s="53">
        <f t="shared" si="13"/>
        <v>56</v>
      </c>
      <c r="BC7" s="53">
        <f t="shared" si="13"/>
        <v>65</v>
      </c>
      <c r="BD7" s="53">
        <f t="shared" si="13"/>
        <v>81</v>
      </c>
      <c r="BE7" s="51"/>
      <c r="BF7" s="52" t="str">
        <f>BF8</f>
        <v>-</v>
      </c>
      <c r="BG7" s="52">
        <f t="shared" ref="BG7:BO7" si="14">BG8</f>
        <v>-82.8</v>
      </c>
      <c r="BH7" s="52">
        <f t="shared" si="14"/>
        <v>-30.3</v>
      </c>
      <c r="BI7" s="52">
        <f t="shared" si="14"/>
        <v>-13.6</v>
      </c>
      <c r="BJ7" s="52">
        <f t="shared" si="14"/>
        <v>-6.7</v>
      </c>
      <c r="BK7" s="52" t="str">
        <f t="shared" si="14"/>
        <v>-</v>
      </c>
      <c r="BL7" s="52">
        <f t="shared" si="14"/>
        <v>-25.9</v>
      </c>
      <c r="BM7" s="52">
        <f t="shared" si="14"/>
        <v>-24.6</v>
      </c>
      <c r="BN7" s="52">
        <f t="shared" si="14"/>
        <v>-29.2</v>
      </c>
      <c r="BO7" s="52">
        <f t="shared" si="14"/>
        <v>-810.7</v>
      </c>
      <c r="BP7" s="49"/>
      <c r="BQ7" s="53" t="str">
        <f>BQ8</f>
        <v>-</v>
      </c>
      <c r="BR7" s="53">
        <f t="shared" ref="BR7:BZ7" si="15">BR8</f>
        <v>-21279</v>
      </c>
      <c r="BS7" s="53">
        <f t="shared" si="15"/>
        <v>-21722</v>
      </c>
      <c r="BT7" s="53">
        <f t="shared" si="15"/>
        <v>-12104</v>
      </c>
      <c r="BU7" s="53">
        <f t="shared" si="15"/>
        <v>-7578</v>
      </c>
      <c r="BV7" s="53" t="str">
        <f t="shared" si="15"/>
        <v>-</v>
      </c>
      <c r="BW7" s="53">
        <f t="shared" si="15"/>
        <v>2220</v>
      </c>
      <c r="BX7" s="53">
        <f t="shared" si="15"/>
        <v>3097</v>
      </c>
      <c r="BY7" s="53">
        <f t="shared" si="15"/>
        <v>6051</v>
      </c>
      <c r="BZ7" s="53">
        <f t="shared" si="15"/>
        <v>9971</v>
      </c>
      <c r="CA7" s="51"/>
      <c r="CB7" s="52" t="s">
        <v>108</v>
      </c>
      <c r="CC7" s="52" t="s">
        <v>108</v>
      </c>
      <c r="CD7" s="52" t="s">
        <v>108</v>
      </c>
      <c r="CE7" s="52" t="s">
        <v>108</v>
      </c>
      <c r="CF7" s="52" t="s">
        <v>108</v>
      </c>
      <c r="CG7" s="52" t="s">
        <v>108</v>
      </c>
      <c r="CH7" s="52" t="s">
        <v>108</v>
      </c>
      <c r="CI7" s="52" t="s">
        <v>108</v>
      </c>
      <c r="CJ7" s="52" t="s">
        <v>108</v>
      </c>
      <c r="CK7" s="52" t="s">
        <v>109</v>
      </c>
      <c r="CL7" s="49"/>
      <c r="CM7" s="51">
        <f>CM8</f>
        <v>0</v>
      </c>
      <c r="CN7" s="51">
        <f>CN8</f>
        <v>0</v>
      </c>
      <c r="CO7" s="52" t="s">
        <v>108</v>
      </c>
      <c r="CP7" s="52" t="s">
        <v>108</v>
      </c>
      <c r="CQ7" s="52" t="s">
        <v>108</v>
      </c>
      <c r="CR7" s="52" t="s">
        <v>108</v>
      </c>
      <c r="CS7" s="52" t="s">
        <v>108</v>
      </c>
      <c r="CT7" s="52" t="s">
        <v>108</v>
      </c>
      <c r="CU7" s="52" t="s">
        <v>108</v>
      </c>
      <c r="CV7" s="52" t="s">
        <v>108</v>
      </c>
      <c r="CW7" s="52" t="s">
        <v>108</v>
      </c>
      <c r="CX7" s="52" t="s">
        <v>109</v>
      </c>
      <c r="CY7" s="49"/>
      <c r="CZ7" s="52" t="str">
        <f>CZ8</f>
        <v>-</v>
      </c>
      <c r="DA7" s="52">
        <f t="shared" ref="DA7:DI7" si="16">DA8</f>
        <v>0</v>
      </c>
      <c r="DB7" s="52">
        <f t="shared" si="16"/>
        <v>0</v>
      </c>
      <c r="DC7" s="52">
        <f t="shared" si="16"/>
        <v>0</v>
      </c>
      <c r="DD7" s="52">
        <f t="shared" si="16"/>
        <v>0</v>
      </c>
      <c r="DE7" s="52" t="str">
        <f t="shared" si="16"/>
        <v>-</v>
      </c>
      <c r="DF7" s="52">
        <f t="shared" si="16"/>
        <v>145.19999999999999</v>
      </c>
      <c r="DG7" s="52">
        <f t="shared" si="16"/>
        <v>219.9</v>
      </c>
      <c r="DH7" s="52">
        <f t="shared" si="16"/>
        <v>107.1</v>
      </c>
      <c r="DI7" s="52">
        <f t="shared" si="16"/>
        <v>143.6</v>
      </c>
      <c r="DJ7" s="49"/>
      <c r="DK7" s="52" t="str">
        <f>DK8</f>
        <v>-</v>
      </c>
      <c r="DL7" s="52">
        <f t="shared" ref="DL7:DT7" si="17">DL8</f>
        <v>109.2</v>
      </c>
      <c r="DM7" s="52">
        <f t="shared" si="17"/>
        <v>108</v>
      </c>
      <c r="DN7" s="52">
        <f t="shared" si="17"/>
        <v>106.8</v>
      </c>
      <c r="DO7" s="52">
        <f t="shared" si="17"/>
        <v>106</v>
      </c>
      <c r="DP7" s="52" t="str">
        <f t="shared" si="17"/>
        <v>-</v>
      </c>
      <c r="DQ7" s="52">
        <f t="shared" si="17"/>
        <v>131</v>
      </c>
      <c r="DR7" s="52">
        <f t="shared" si="17"/>
        <v>136.80000000000001</v>
      </c>
      <c r="DS7" s="52">
        <f t="shared" si="17"/>
        <v>145.1</v>
      </c>
      <c r="DT7" s="52">
        <f t="shared" si="17"/>
        <v>149.80000000000001</v>
      </c>
      <c r="DU7" s="49"/>
    </row>
    <row r="8" spans="1:125" s="54" customFormat="1" x14ac:dyDescent="0.2">
      <c r="A8" s="37"/>
      <c r="B8" s="55">
        <v>2023</v>
      </c>
      <c r="C8" s="55">
        <v>231002</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51</v>
      </c>
      <c r="S8" s="57" t="s">
        <v>120</v>
      </c>
      <c r="T8" s="57" t="s">
        <v>121</v>
      </c>
      <c r="U8" s="58">
        <v>8860</v>
      </c>
      <c r="V8" s="58">
        <v>249</v>
      </c>
      <c r="W8" s="58">
        <v>400</v>
      </c>
      <c r="X8" s="57" t="s">
        <v>122</v>
      </c>
      <c r="Y8" s="59" t="s">
        <v>114</v>
      </c>
      <c r="Z8" s="59">
        <v>100</v>
      </c>
      <c r="AA8" s="59">
        <v>76.8</v>
      </c>
      <c r="AB8" s="59">
        <v>88</v>
      </c>
      <c r="AC8" s="59">
        <v>93.7</v>
      </c>
      <c r="AD8" s="59" t="s">
        <v>114</v>
      </c>
      <c r="AE8" s="59">
        <v>127.8</v>
      </c>
      <c r="AF8" s="59">
        <v>146.5</v>
      </c>
      <c r="AG8" s="59">
        <v>142.69999999999999</v>
      </c>
      <c r="AH8" s="59">
        <v>156.80000000000001</v>
      </c>
      <c r="AI8" s="56">
        <v>1905.8</v>
      </c>
      <c r="AJ8" s="59" t="s">
        <v>114</v>
      </c>
      <c r="AK8" s="59">
        <v>45.3</v>
      </c>
      <c r="AL8" s="59">
        <v>23.2</v>
      </c>
      <c r="AM8" s="59">
        <v>12</v>
      </c>
      <c r="AN8" s="59">
        <v>6.3</v>
      </c>
      <c r="AO8" s="59" t="s">
        <v>114</v>
      </c>
      <c r="AP8" s="59">
        <v>6.6</v>
      </c>
      <c r="AQ8" s="59">
        <v>5.5</v>
      </c>
      <c r="AR8" s="59">
        <v>4.0999999999999996</v>
      </c>
      <c r="AS8" s="59">
        <v>3.7</v>
      </c>
      <c r="AT8" s="56">
        <v>3.9</v>
      </c>
      <c r="AU8" s="60" t="s">
        <v>114</v>
      </c>
      <c r="AV8" s="60">
        <v>214</v>
      </c>
      <c r="AW8" s="60">
        <v>111</v>
      </c>
      <c r="AX8" s="60">
        <v>62</v>
      </c>
      <c r="AY8" s="60">
        <v>39</v>
      </c>
      <c r="AZ8" s="60" t="s">
        <v>114</v>
      </c>
      <c r="BA8" s="60">
        <v>67</v>
      </c>
      <c r="BB8" s="60">
        <v>56</v>
      </c>
      <c r="BC8" s="60">
        <v>65</v>
      </c>
      <c r="BD8" s="60">
        <v>81</v>
      </c>
      <c r="BE8" s="60">
        <v>127</v>
      </c>
      <c r="BF8" s="59" t="s">
        <v>114</v>
      </c>
      <c r="BG8" s="59">
        <v>-82.8</v>
      </c>
      <c r="BH8" s="59">
        <v>-30.3</v>
      </c>
      <c r="BI8" s="59">
        <v>-13.6</v>
      </c>
      <c r="BJ8" s="59">
        <v>-6.7</v>
      </c>
      <c r="BK8" s="59" t="s">
        <v>114</v>
      </c>
      <c r="BL8" s="59">
        <v>-25.9</v>
      </c>
      <c r="BM8" s="59">
        <v>-24.6</v>
      </c>
      <c r="BN8" s="59">
        <v>-29.2</v>
      </c>
      <c r="BO8" s="59">
        <v>-810.7</v>
      </c>
      <c r="BP8" s="56">
        <v>-55.6</v>
      </c>
      <c r="BQ8" s="60" t="s">
        <v>114</v>
      </c>
      <c r="BR8" s="60">
        <v>-21279</v>
      </c>
      <c r="BS8" s="60">
        <v>-21722</v>
      </c>
      <c r="BT8" s="61">
        <v>-12104</v>
      </c>
      <c r="BU8" s="61">
        <v>-7578</v>
      </c>
      <c r="BV8" s="60" t="s">
        <v>114</v>
      </c>
      <c r="BW8" s="60">
        <v>2220</v>
      </c>
      <c r="BX8" s="60">
        <v>3097</v>
      </c>
      <c r="BY8" s="60">
        <v>6051</v>
      </c>
      <c r="BZ8" s="60">
        <v>9971</v>
      </c>
      <c r="CA8" s="58">
        <v>12639</v>
      </c>
      <c r="CB8" s="59" t="s">
        <v>114</v>
      </c>
      <c r="CC8" s="59" t="s">
        <v>114</v>
      </c>
      <c r="CD8" s="59" t="s">
        <v>114</v>
      </c>
      <c r="CE8" s="59" t="s">
        <v>114</v>
      </c>
      <c r="CF8" s="59" t="s">
        <v>114</v>
      </c>
      <c r="CG8" s="59" t="s">
        <v>114</v>
      </c>
      <c r="CH8" s="59" t="s">
        <v>114</v>
      </c>
      <c r="CI8" s="59" t="s">
        <v>114</v>
      </c>
      <c r="CJ8" s="59" t="s">
        <v>114</v>
      </c>
      <c r="CK8" s="59" t="s">
        <v>114</v>
      </c>
      <c r="CL8" s="56" t="s">
        <v>114</v>
      </c>
      <c r="CM8" s="58">
        <v>0</v>
      </c>
      <c r="CN8" s="58">
        <v>0</v>
      </c>
      <c r="CO8" s="59" t="s">
        <v>114</v>
      </c>
      <c r="CP8" s="59" t="s">
        <v>114</v>
      </c>
      <c r="CQ8" s="59" t="s">
        <v>114</v>
      </c>
      <c r="CR8" s="59" t="s">
        <v>114</v>
      </c>
      <c r="CS8" s="59" t="s">
        <v>114</v>
      </c>
      <c r="CT8" s="59" t="s">
        <v>114</v>
      </c>
      <c r="CU8" s="59" t="s">
        <v>114</v>
      </c>
      <c r="CV8" s="59" t="s">
        <v>114</v>
      </c>
      <c r="CW8" s="59" t="s">
        <v>114</v>
      </c>
      <c r="CX8" s="59" t="s">
        <v>114</v>
      </c>
      <c r="CY8" s="56" t="s">
        <v>114</v>
      </c>
      <c r="CZ8" s="59" t="s">
        <v>114</v>
      </c>
      <c r="DA8" s="59">
        <v>0</v>
      </c>
      <c r="DB8" s="59">
        <v>0</v>
      </c>
      <c r="DC8" s="59">
        <v>0</v>
      </c>
      <c r="DD8" s="59">
        <v>0</v>
      </c>
      <c r="DE8" s="59" t="s">
        <v>114</v>
      </c>
      <c r="DF8" s="59">
        <v>145.19999999999999</v>
      </c>
      <c r="DG8" s="59">
        <v>219.9</v>
      </c>
      <c r="DH8" s="59">
        <v>107.1</v>
      </c>
      <c r="DI8" s="59">
        <v>143.6</v>
      </c>
      <c r="DJ8" s="56">
        <v>79</v>
      </c>
      <c r="DK8" s="59" t="s">
        <v>114</v>
      </c>
      <c r="DL8" s="59">
        <v>109.2</v>
      </c>
      <c r="DM8" s="59">
        <v>108</v>
      </c>
      <c r="DN8" s="59">
        <v>106.8</v>
      </c>
      <c r="DO8" s="59">
        <v>106</v>
      </c>
      <c r="DP8" s="59" t="s">
        <v>114</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7398B73-5AC2-4421-A601-BBF9C38A93CA}"/>
</file>

<file path=customXml/itemProps2.xml><?xml version="1.0" encoding="utf-8"?>
<ds:datastoreItem xmlns:ds="http://schemas.openxmlformats.org/officeDocument/2006/customXml" ds:itemID="{4E170E80-A6B4-4A88-BA58-34EB1231B599}"/>
</file>

<file path=customXml/itemProps3.xml><?xml version="1.0" encoding="utf-8"?>
<ds:datastoreItem xmlns:ds="http://schemas.openxmlformats.org/officeDocument/2006/customXml" ds:itemID="{0E3414B5-67F9-4C20-B863-36551E3A2D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2025-02-14T06:21:53Z</dcterms:created>
  <dcterms:modified xsi:type="dcterms:W3CDTF">2025-02-14T06:22:10Z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