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F0CC14056D56094E609699A924885D8E0CE747B5" xr6:coauthVersionLast="47" xr6:coauthVersionMax="47" xr10:uidLastSave="{034B3C51-8087-473E-9640-8E55C89795EC}"/>
  <workbookProtection workbookAlgorithmName="SHA-512" workbookHashValue="75u9NsJogL54KHsihuut00NKYUed3ZqinTMtoITifdDY3iRA5OxvD7PaR98Uwerau6/i0NAM/ZVgBjqtcVEOfA==" workbookSaltValue="lSHoVBUjzf3fciV568yZT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MI78" i="4" s="1"/>
  <c r="DH7" i="5"/>
  <c r="LT78" i="4" s="1"/>
  <c r="DG7" i="5"/>
  <c r="DF7" i="5"/>
  <c r="DE7" i="5"/>
  <c r="DD7" i="5"/>
  <c r="MI77" i="4" s="1"/>
  <c r="DC7" i="5"/>
  <c r="DB7" i="5"/>
  <c r="DA7" i="5"/>
  <c r="CZ7" i="5"/>
  <c r="KA77" i="4" s="1"/>
  <c r="CN7" i="5"/>
  <c r="CV76" i="4" s="1"/>
  <c r="CM7" i="5"/>
  <c r="CV67" i="4" s="1"/>
  <c r="BZ7" i="5"/>
  <c r="MA53" i="4" s="1"/>
  <c r="BY7" i="5"/>
  <c r="LH53" i="4" s="1"/>
  <c r="BX7" i="5"/>
  <c r="BW7" i="5"/>
  <c r="BV7" i="5"/>
  <c r="JC53" i="4" s="1"/>
  <c r="BU7" i="5"/>
  <c r="BT7" i="5"/>
  <c r="BS7" i="5"/>
  <c r="BR7" i="5"/>
  <c r="BQ7" i="5"/>
  <c r="BO7" i="5"/>
  <c r="BN7" i="5"/>
  <c r="BM7" i="5"/>
  <c r="FX53" i="4" s="1"/>
  <c r="BL7" i="5"/>
  <c r="FE53" i="4" s="1"/>
  <c r="BK7" i="5"/>
  <c r="BJ7" i="5"/>
  <c r="BI7" i="5"/>
  <c r="BH7" i="5"/>
  <c r="FX52" i="4" s="1"/>
  <c r="BG7" i="5"/>
  <c r="BF7" i="5"/>
  <c r="BD7" i="5"/>
  <c r="BC7" i="5"/>
  <c r="BB7" i="5"/>
  <c r="BG53" i="4" s="1"/>
  <c r="BA7" i="5"/>
  <c r="AN53" i="4" s="1"/>
  <c r="AZ7" i="5"/>
  <c r="U53" i="4" s="1"/>
  <c r="AY7" i="5"/>
  <c r="CS52" i="4" s="1"/>
  <c r="AX7" i="5"/>
  <c r="AW7" i="5"/>
  <c r="AV7" i="5"/>
  <c r="AN52" i="4" s="1"/>
  <c r="AU7" i="5"/>
  <c r="U52" i="4" s="1"/>
  <c r="AS7" i="5"/>
  <c r="AR7" i="5"/>
  <c r="AQ7" i="5"/>
  <c r="FX32" i="4" s="1"/>
  <c r="AP7" i="5"/>
  <c r="FE32" i="4" s="1"/>
  <c r="AO7" i="5"/>
  <c r="EL32" i="4" s="1"/>
  <c r="AN7" i="5"/>
  <c r="AM7" i="5"/>
  <c r="GQ31" i="4" s="1"/>
  <c r="AL7" i="5"/>
  <c r="FX31" i="4" s="1"/>
  <c r="AK7" i="5"/>
  <c r="AJ7" i="5"/>
  <c r="AH7" i="5"/>
  <c r="AG7" i="5"/>
  <c r="BZ32" i="4" s="1"/>
  <c r="AF7" i="5"/>
  <c r="AE7" i="5"/>
  <c r="AD7" i="5"/>
  <c r="U32" i="4" s="1"/>
  <c r="AC7" i="5"/>
  <c r="AB7" i="5"/>
  <c r="BZ31" i="4" s="1"/>
  <c r="AA7" i="5"/>
  <c r="BG31" i="4" s="1"/>
  <c r="Z7" i="5"/>
  <c r="AN31" i="4" s="1"/>
  <c r="Y7" i="5"/>
  <c r="U31" i="4" s="1"/>
  <c r="X7" i="5"/>
  <c r="W7" i="5"/>
  <c r="V7" i="5"/>
  <c r="HX10" i="4" s="1"/>
  <c r="U7" i="5"/>
  <c r="LJ8" i="4" s="1"/>
  <c r="T7" i="5"/>
  <c r="S7" i="5"/>
  <c r="R7" i="5"/>
  <c r="Q7" i="5"/>
  <c r="CF10" i="4" s="1"/>
  <c r="P7" i="5"/>
  <c r="O7" i="5"/>
  <c r="B10" i="4" s="1"/>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KO53" i="4"/>
  <c r="JV53" i="4"/>
  <c r="HJ53" i="4"/>
  <c r="GQ53" i="4"/>
  <c r="EL53" i="4"/>
  <c r="CS53" i="4"/>
  <c r="BZ53" i="4"/>
  <c r="MA52" i="4"/>
  <c r="LH52" i="4"/>
  <c r="KO52" i="4"/>
  <c r="JV52" i="4"/>
  <c r="JC52" i="4"/>
  <c r="HJ52" i="4"/>
  <c r="GQ52" i="4"/>
  <c r="FE52" i="4"/>
  <c r="EL52" i="4"/>
  <c r="BZ52" i="4"/>
  <c r="BG52" i="4"/>
  <c r="MA32" i="4"/>
  <c r="LH32" i="4"/>
  <c r="KO32" i="4"/>
  <c r="JC32" i="4"/>
  <c r="HJ32" i="4"/>
  <c r="GQ32" i="4"/>
  <c r="CS32" i="4"/>
  <c r="BG32" i="4"/>
  <c r="AN32" i="4"/>
  <c r="MA31" i="4"/>
  <c r="LH31" i="4"/>
  <c r="KO31" i="4"/>
  <c r="JV31" i="4"/>
  <c r="JC31" i="4"/>
  <c r="HJ31" i="4"/>
  <c r="FE31" i="4"/>
  <c r="EL31" i="4"/>
  <c r="CS31" i="4"/>
  <c r="LJ10" i="4"/>
  <c r="JQ10" i="4"/>
  <c r="DU10" i="4"/>
  <c r="JQ8" i="4"/>
  <c r="HX8" i="4"/>
  <c r="CF8" i="4"/>
  <c r="AQ8" i="4"/>
  <c r="LT76" i="4" l="1"/>
  <c r="GQ51" i="4"/>
  <c r="LH30" i="4"/>
  <c r="IE76" i="4"/>
  <c r="BZ51" i="4"/>
  <c r="GQ30" i="4"/>
  <c r="BZ30" i="4"/>
  <c r="BK76" i="4"/>
  <c r="LH51" i="4"/>
  <c r="B11" i="5"/>
  <c r="F11" i="5"/>
  <c r="C11" i="5"/>
  <c r="D11" i="5"/>
  <c r="EL51" i="4" l="1"/>
  <c r="GL76" i="4"/>
  <c r="U51" i="4"/>
  <c r="EL30" i="4"/>
  <c r="U30" i="4"/>
  <c r="R76" i="4"/>
  <c r="JC51" i="4"/>
  <c r="KA76" i="4"/>
  <c r="JC30" i="4"/>
  <c r="AV76" i="4"/>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<sst xmlns="http://schemas.openxmlformats.org/spreadsheetml/2006/main" count="292" uniqueCount="130">
  <si>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</si>
  <si>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</si>
  <si>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</si>
  <si>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</si>
  <si>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</si>
  <si>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</si>
  <si>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</si>
  <si>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</si>
  <si>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</si>
  <si>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</si>
  <si>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</si>
  <si>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</si>
  <si>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</si>
  <si>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</si>
  <si>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</si>
  <si>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</si>
  <si>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</si>
  <si>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</si>
  <si>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</si>
  <si>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</si>
  <si>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</si>
  <si>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</si>
  <si>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</si>
  <si>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</si>
  <si>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</si>
  <si>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</si>
  <si>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</si>
  <si>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</si>
  <si>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</si>
  <si>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</si>
  <si>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</si>
  <si>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</si>
  <si>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</si>
  <si>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</si>
  <si>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</si>
  <si>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</si>
  <si>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</si>
  <si>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</si>
  <si>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</si>
  <si>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</si>
  <si>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</si>
  <si>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</si>
  <si>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</si>
  <si>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</si>
  <si>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</si>
  <si>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</si>
  <si>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</si>
  <si>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</si>
  <si>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</si>
  <si>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</si>
  <si>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</si>
  <si>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</si>
  <si>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</si>
  <si>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</si>
  <si>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</si>
  <si>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</si>
  <si>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</si>
  <si>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</si>
  <si>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</si>
  <si>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</si>
  <si>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</si>
  <si>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</si>
  <si>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</si>
  <si>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</si>
  <si>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</si>
  <si>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</si>
  <si>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</si>
  <si>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</si>
  <si>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</si>
  <si>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</si>
  <si>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</si>
  <si>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</si>
  <si>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</si>
  <si>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</si>
  <si>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</si>
  <si>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</si>
  <si>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</si>
  <si>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</si>
  <si>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</si>
  <si>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</si>
  <si>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</si>
  <si>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</si>
  <si>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</si>
  <si>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</si>
  <si>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</si>
  <si>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</si>
  <si>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</si>
  <si>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</si>
  <si>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</si>
  <si>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</si>
  <si>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</si>
  <si>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</si>
  <si>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</si>
  <si>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</si>
  <si>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</si>
  <si>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</si>
  <si>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</si>
  <si>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</si>
  <si>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</si>
  <si>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</si>
  <si>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</si>
  <si>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</si>
  <si>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</si>
  <si>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</si>
  <si>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</si>
  <si>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</si>
  <si>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</si>
  <si>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</si>
  <si>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愛知県　名古屋市</t>
  </si>
  <si>
    <t>名古屋市営金城ふ頭駐車場</t>
  </si>
  <si>
    <t>法非適用</t>
  </si>
  <si>
    <t>駐車場整備事業</t>
  </si>
  <si>
    <t>-</t>
  </si>
  <si>
    <t>Ａ１Ｂ１</t>
  </si>
  <si>
    <t>非設置</t>
  </si>
  <si>
    <t>該当数値なし</t>
  </si>
  <si>
    <t>届出駐車場</t>
  </si>
  <si>
    <t>立体式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</si>
  <si>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</si>
  <si>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</si>
  <si>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</si>
  <si>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</si>
  <si>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</si>
  <si>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</si>
  <si>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</si>
  <si>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</si>
  <si>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指標⑥及び⑨については法非適用のため対象外。設備投資見込額については、長期収支予測見通しにおける今後10年間の大規模修繕等の額を計上している。</t>
    <phoneticPr fontId="5"/>
  </si>
  <si>
    <t>当該駐車場は、経営状況については良好と考えており、金城ふ頭地区内にある周辺施設の稼働状況に応じた効率的な運営により、適正な運営に努めていきたい。</t>
    <phoneticPr fontId="5"/>
  </si>
  <si>
    <t>令和５年度は収益的収支比率については類似施設平均値を下回るものの、歳入が歳出を大きく上回り、他会計からの繰り入れを要しない状態となっている。</t>
    <rPh sb="39" eb="40">
      <t>オオ</t>
    </rPh>
    <phoneticPr fontId="5"/>
  </si>
  <si>
    <t>Ｒ５年度は国際展示場の第一展示館開業に伴い、利用台数が増加したものの、１駐車場あたりの駐車時間が長く回転率が低いため、稼働率は類似施設平均値を大きく下回っている。</t>
    <rPh sb="11" eb="16">
      <t>ダイイチテンジカン</t>
    </rPh>
    <rPh sb="16" eb="18">
      <t>カイギョウ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</si>
</sst>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#N/A</c:v>
                </c:pt>
                <c:pt idx="1">
                  <c:v>100</c:v>
                </c:pt>
                <c:pt idx="2">
                  <c:v>115.2</c:v>
                </c:pt>
                <c:pt idx="3">
                  <c:v>167.1</c:v>
                </c:pt>
                <c:pt idx="4">
                  <c:v>216.9</c:v>
                </c:pt>
              </c:numCache>
            </c:numRef>
          </c:val>
          <c:extLst>
            <c:ext xmlns:c16="http://schemas.microsoft.com/office/drawing/2014/chart" uri="{C3380CC4-5D6E-409C-BE32-E72D297353CC}">
              <c16:uniqueId val="{00000000-01F4-4244-94CA-223FD114434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130.19999999999999</c:v>
                </c:pt>
                <c:pt idx="2">
                  <c:v>136.5</c:v>
                </c:pt>
                <c:pt idx="3">
                  <c:v>183.5</c:v>
                </c:pt>
                <c:pt idx="4">
                  <c:v>3976.9</c:v>
                </c:pt>
              </c:numCache>
            </c:numRef>
          </c:val>
          <c:smooth val="0"/>
          <c:extLst>
            <c:ext xmlns:c16="http://schemas.microsoft.com/office/drawing/2014/chart" uri="{C3380CC4-5D6E-409C-BE32-E72D297353CC}">
              <c16:uniqueId val="{00000001-01F4-4244-94CA-223FD114434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A0E2-4708-BAF9-AE4C26B8E5C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108.5</c:v>
                </c:pt>
                <c:pt idx="2">
                  <c:v>136.19999999999999</c:v>
                </c:pt>
                <c:pt idx="3">
                  <c:v>104.8</c:v>
                </c:pt>
                <c:pt idx="4">
                  <c:v>80.7</c:v>
                </c:pt>
              </c:numCache>
            </c:numRef>
          </c:val>
          <c:smooth val="0"/>
          <c:extLst>
            <c:ext xmlns:c16="http://schemas.microsoft.com/office/drawing/2014/chart" uri="{C3380CC4-5D6E-409C-BE32-E72D297353CC}">
              <c16:uniqueId val="{00000001-A0E2-4708-BAF9-AE4C26B8E5C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D07-4D52-AAF7-39518936F09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D07-4D52-AAF7-39518936F09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B0F-4820-BC5C-88FFFB9B2E8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B0F-4820-BC5C-88FFFB9B2E8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#N/A</c:v>
                </c:pt>
                <c:pt idx="1">
                  <c:v>67</c:v>
                </c:pt>
                <c:pt idx="2">
                  <c:v>0</c:v>
                </c:pt>
                <c:pt idx="3">
                  <c:v>0</c:v>
                </c:pt>
                <c:pt idx="4">
                  <c:v>0</c:v>
                </c:pt>
              </c:numCache>
            </c:numRef>
          </c:val>
          <c:extLst>
            <c:ext xmlns:c16="http://schemas.microsoft.com/office/drawing/2014/chart" uri="{C3380CC4-5D6E-409C-BE32-E72D297353CC}">
              <c16:uniqueId val="{00000000-20B9-4426-9FD4-AD936DD8584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8.6</c:v>
                </c:pt>
                <c:pt idx="2">
                  <c:v>4.3</c:v>
                </c:pt>
                <c:pt idx="3">
                  <c:v>4.2</c:v>
                </c:pt>
                <c:pt idx="4">
                  <c:v>3.5</c:v>
                </c:pt>
              </c:numCache>
            </c:numRef>
          </c:val>
          <c:smooth val="0"/>
          <c:extLst>
            <c:ext xmlns:c16="http://schemas.microsoft.com/office/drawing/2014/chart" uri="{C3380CC4-5D6E-409C-BE32-E72D297353CC}">
              <c16:uniqueId val="{00000001-20B9-4426-9FD4-AD936DD8584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#N/A</c:v>
                </c:pt>
                <c:pt idx="1">
                  <c:v>168</c:v>
                </c:pt>
                <c:pt idx="2">
                  <c:v>0</c:v>
                </c:pt>
                <c:pt idx="3">
                  <c:v>0</c:v>
                </c:pt>
                <c:pt idx="4">
                  <c:v>0</c:v>
                </c:pt>
              </c:numCache>
            </c:numRef>
          </c:val>
          <c:extLst>
            <c:ext xmlns:c16="http://schemas.microsoft.com/office/drawing/2014/chart" uri="{C3380CC4-5D6E-409C-BE32-E72D297353CC}">
              <c16:uniqueId val="{00000000-F84A-4AE9-ABFA-625A07A26AF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87</c:v>
                </c:pt>
                <c:pt idx="2">
                  <c:v>7646</c:v>
                </c:pt>
                <c:pt idx="3">
                  <c:v>53</c:v>
                </c:pt>
                <c:pt idx="4">
                  <c:v>559</c:v>
                </c:pt>
              </c:numCache>
            </c:numRef>
          </c:val>
          <c:smooth val="0"/>
          <c:extLst>
            <c:ext xmlns:c16="http://schemas.microsoft.com/office/drawing/2014/chart" uri="{C3380CC4-5D6E-409C-BE32-E72D297353CC}">
              <c16:uniqueId val="{00000001-F84A-4AE9-ABFA-625A07A26AF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#N/A</c:v>
                </c:pt>
                <c:pt idx="1">
                  <c:v>20.6</c:v>
                </c:pt>
                <c:pt idx="2">
                  <c:v>19.8</c:v>
                </c:pt>
                <c:pt idx="3">
                  <c:v>21</c:v>
                </c:pt>
                <c:pt idx="4">
                  <c:v>22.9</c:v>
                </c:pt>
              </c:numCache>
            </c:numRef>
          </c:val>
          <c:extLst>
            <c:ext xmlns:c16="http://schemas.microsoft.com/office/drawing/2014/chart" uri="{C3380CC4-5D6E-409C-BE32-E72D297353CC}">
              <c16:uniqueId val="{00000000-5B10-4AE5-8C17-0495F17CF2F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105.7</c:v>
                </c:pt>
                <c:pt idx="2">
                  <c:v>104.3</c:v>
                </c:pt>
                <c:pt idx="3">
                  <c:v>114</c:v>
                </c:pt>
                <c:pt idx="4">
                  <c:v>114.7</c:v>
                </c:pt>
              </c:numCache>
            </c:numRef>
          </c:val>
          <c:smooth val="0"/>
          <c:extLst>
            <c:ext xmlns:c16="http://schemas.microsoft.com/office/drawing/2014/chart" uri="{C3380CC4-5D6E-409C-BE32-E72D297353CC}">
              <c16:uniqueId val="{00000001-5B10-4AE5-8C17-0495F17CF2F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#N/A</c:v>
                </c:pt>
                <c:pt idx="1">
                  <c:v>-27.4</c:v>
                </c:pt>
                <c:pt idx="2">
                  <c:v>13.2</c:v>
                </c:pt>
                <c:pt idx="3">
                  <c:v>40.200000000000003</c:v>
                </c:pt>
                <c:pt idx="4">
                  <c:v>53.9</c:v>
                </c:pt>
              </c:numCache>
            </c:numRef>
          </c:val>
          <c:extLst>
            <c:ext xmlns:c16="http://schemas.microsoft.com/office/drawing/2014/chart" uri="{C3380CC4-5D6E-409C-BE32-E72D297353CC}">
              <c16:uniqueId val="{00000000-A1DD-4A59-8E17-C43148170F8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7.1</c:v>
                </c:pt>
                <c:pt idx="2">
                  <c:v>5.6</c:v>
                </c:pt>
                <c:pt idx="3">
                  <c:v>18.100000000000001</c:v>
                </c:pt>
                <c:pt idx="4">
                  <c:v>22.7</c:v>
                </c:pt>
              </c:numCache>
            </c:numRef>
          </c:val>
          <c:smooth val="0"/>
          <c:extLst>
            <c:ext xmlns:c16="http://schemas.microsoft.com/office/drawing/2014/chart" uri="{C3380CC4-5D6E-409C-BE32-E72D297353CC}">
              <c16:uniqueId val="{00000001-A1DD-4A59-8E17-C43148170F8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#N/A</c:v>
                </c:pt>
                <c:pt idx="1">
                  <c:v>-63277</c:v>
                </c:pt>
                <c:pt idx="2">
                  <c:v>48472</c:v>
                </c:pt>
                <c:pt idx="3">
                  <c:v>240875</c:v>
                </c:pt>
                <c:pt idx="4">
                  <c:v>424498</c:v>
                </c:pt>
              </c:numCache>
            </c:numRef>
          </c:val>
          <c:extLst>
            <c:ext xmlns:c16="http://schemas.microsoft.com/office/drawing/2014/chart" uri="{C3380CC4-5D6E-409C-BE32-E72D297353CC}">
              <c16:uniqueId val="{00000000-7545-4619-AB48-FF8B036BA15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4211</c:v>
                </c:pt>
                <c:pt idx="2">
                  <c:v>10653</c:v>
                </c:pt>
                <c:pt idx="3">
                  <c:v>17717</c:v>
                </c:pt>
                <c:pt idx="4">
                  <c:v>21349</c:v>
                </c:pt>
              </c:numCache>
            </c:numRef>
          </c:val>
          <c:smooth val="0"/>
          <c:extLst>
            <c:ext xmlns:c16="http://schemas.microsoft.com/office/drawing/2014/chart" uri="{C3380CC4-5D6E-409C-BE32-E72D297353CC}">
              <c16:uniqueId val="{00000001-7545-4619-AB48-FF8B036BA15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Z18" zoomScaleNormal="100" zoomScaleSheetLayoutView="70" workbookViewId="0">
      <selection activeCell="IP56" sqref="IP56"/>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愛知県名古屋市　名古屋市営金城ふ頭駐車場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143878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5010</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t="str">
        <f>データ!Y7</f>
        <v>-</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115.2</v>
      </c>
      <c r="BH31" s="116"/>
      <c r="BI31" s="116"/>
      <c r="BJ31" s="116"/>
      <c r="BK31" s="116"/>
      <c r="BL31" s="116"/>
      <c r="BM31" s="116"/>
      <c r="BN31" s="116"/>
      <c r="BO31" s="116"/>
      <c r="BP31" s="116"/>
      <c r="BQ31" s="116"/>
      <c r="BR31" s="116"/>
      <c r="BS31" s="116"/>
      <c r="BT31" s="116"/>
      <c r="BU31" s="116"/>
      <c r="BV31" s="116"/>
      <c r="BW31" s="116"/>
      <c r="BX31" s="116"/>
      <c r="BY31" s="116"/>
      <c r="BZ31" s="116">
        <f>データ!AB7</f>
        <v>167.1</v>
      </c>
      <c r="CA31" s="116"/>
      <c r="CB31" s="116"/>
      <c r="CC31" s="116"/>
      <c r="CD31" s="116"/>
      <c r="CE31" s="116"/>
      <c r="CF31" s="116"/>
      <c r="CG31" s="116"/>
      <c r="CH31" s="116"/>
      <c r="CI31" s="116"/>
      <c r="CJ31" s="116"/>
      <c r="CK31" s="116"/>
      <c r="CL31" s="116"/>
      <c r="CM31" s="116"/>
      <c r="CN31" s="116"/>
      <c r="CO31" s="116"/>
      <c r="CP31" s="116"/>
      <c r="CQ31" s="116"/>
      <c r="CR31" s="116"/>
      <c r="CS31" s="116">
        <f>データ!AC7</f>
        <v>216.9</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t="str">
        <f>データ!AJ7</f>
        <v>-</v>
      </c>
      <c r="EM31" s="116"/>
      <c r="EN31" s="116"/>
      <c r="EO31" s="116"/>
      <c r="EP31" s="116"/>
      <c r="EQ31" s="116"/>
      <c r="ER31" s="116"/>
      <c r="ES31" s="116"/>
      <c r="ET31" s="116"/>
      <c r="EU31" s="116"/>
      <c r="EV31" s="116"/>
      <c r="EW31" s="116"/>
      <c r="EX31" s="116"/>
      <c r="EY31" s="116"/>
      <c r="EZ31" s="116"/>
      <c r="FA31" s="116"/>
      <c r="FB31" s="116"/>
      <c r="FC31" s="116"/>
      <c r="FD31" s="116"/>
      <c r="FE31" s="116">
        <f>データ!AK7</f>
        <v>67</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t="str">
        <f>データ!DK7</f>
        <v>-</v>
      </c>
      <c r="JD31" s="111"/>
      <c r="JE31" s="111"/>
      <c r="JF31" s="111"/>
      <c r="JG31" s="111"/>
      <c r="JH31" s="111"/>
      <c r="JI31" s="111"/>
      <c r="JJ31" s="111"/>
      <c r="JK31" s="111"/>
      <c r="JL31" s="111"/>
      <c r="JM31" s="111"/>
      <c r="JN31" s="111"/>
      <c r="JO31" s="111"/>
      <c r="JP31" s="111"/>
      <c r="JQ31" s="111"/>
      <c r="JR31" s="111"/>
      <c r="JS31" s="111"/>
      <c r="JT31" s="111"/>
      <c r="JU31" s="112"/>
      <c r="JV31" s="110">
        <f>データ!DL7</f>
        <v>20.6</v>
      </c>
      <c r="JW31" s="111"/>
      <c r="JX31" s="111"/>
      <c r="JY31" s="111"/>
      <c r="JZ31" s="111"/>
      <c r="KA31" s="111"/>
      <c r="KB31" s="111"/>
      <c r="KC31" s="111"/>
      <c r="KD31" s="111"/>
      <c r="KE31" s="111"/>
      <c r="KF31" s="111"/>
      <c r="KG31" s="111"/>
      <c r="KH31" s="111"/>
      <c r="KI31" s="111"/>
      <c r="KJ31" s="111"/>
      <c r="KK31" s="111"/>
      <c r="KL31" s="111"/>
      <c r="KM31" s="111"/>
      <c r="KN31" s="112"/>
      <c r="KO31" s="110">
        <f>データ!DM7</f>
        <v>19.8</v>
      </c>
      <c r="KP31" s="111"/>
      <c r="KQ31" s="111"/>
      <c r="KR31" s="111"/>
      <c r="KS31" s="111"/>
      <c r="KT31" s="111"/>
      <c r="KU31" s="111"/>
      <c r="KV31" s="111"/>
      <c r="KW31" s="111"/>
      <c r="KX31" s="111"/>
      <c r="KY31" s="111"/>
      <c r="KZ31" s="111"/>
      <c r="LA31" s="111"/>
      <c r="LB31" s="111"/>
      <c r="LC31" s="111"/>
      <c r="LD31" s="111"/>
      <c r="LE31" s="111"/>
      <c r="LF31" s="111"/>
      <c r="LG31" s="112"/>
      <c r="LH31" s="110">
        <f>データ!DN7</f>
        <v>21</v>
      </c>
      <c r="LI31" s="111"/>
      <c r="LJ31" s="111"/>
      <c r="LK31" s="111"/>
      <c r="LL31" s="111"/>
      <c r="LM31" s="111"/>
      <c r="LN31" s="111"/>
      <c r="LO31" s="111"/>
      <c r="LP31" s="111"/>
      <c r="LQ31" s="111"/>
      <c r="LR31" s="111"/>
      <c r="LS31" s="111"/>
      <c r="LT31" s="111"/>
      <c r="LU31" s="111"/>
      <c r="LV31" s="111"/>
      <c r="LW31" s="111"/>
      <c r="LX31" s="111"/>
      <c r="LY31" s="111"/>
      <c r="LZ31" s="112"/>
      <c r="MA31" s="110">
        <f>データ!DO7</f>
        <v>22.9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t="str">
        <f>データ!AD7</f>
        <v>-</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t="str">
        <f>データ!AO7</f>
        <v>-</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t="str">
        <f>データ!DP7</f>
        <v>-</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126</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129</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f>データ!AV7</f>
        <v>168</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t="str">
        <f>データ!BF7</f>
        <v>-</v>
      </c>
      <c r="EM52" s="116"/>
      <c r="EN52" s="116"/>
      <c r="EO52" s="116"/>
      <c r="EP52" s="116"/>
      <c r="EQ52" s="116"/>
      <c r="ER52" s="116"/>
      <c r="ES52" s="116"/>
      <c r="ET52" s="116"/>
      <c r="EU52" s="116"/>
      <c r="EV52" s="116"/>
      <c r="EW52" s="116"/>
      <c r="EX52" s="116"/>
      <c r="EY52" s="116"/>
      <c r="EZ52" s="116"/>
      <c r="FA52" s="116"/>
      <c r="FB52" s="116"/>
      <c r="FC52" s="116"/>
      <c r="FD52" s="116"/>
      <c r="FE52" s="116">
        <f>データ!BG7</f>
        <v>-27.4</v>
      </c>
      <c r="FF52" s="116"/>
      <c r="FG52" s="116"/>
      <c r="FH52" s="116"/>
      <c r="FI52" s="116"/>
      <c r="FJ52" s="116"/>
      <c r="FK52" s="116"/>
      <c r="FL52" s="116"/>
      <c r="FM52" s="116"/>
      <c r="FN52" s="116"/>
      <c r="FO52" s="116"/>
      <c r="FP52" s="116"/>
      <c r="FQ52" s="116"/>
      <c r="FR52" s="116"/>
      <c r="FS52" s="116"/>
      <c r="FT52" s="116"/>
      <c r="FU52" s="116"/>
      <c r="FV52" s="116"/>
      <c r="FW52" s="116"/>
      <c r="FX52" s="116">
        <f>データ!BH7</f>
        <v>13.2</v>
      </c>
      <c r="FY52" s="116"/>
      <c r="FZ52" s="116"/>
      <c r="GA52" s="116"/>
      <c r="GB52" s="116"/>
      <c r="GC52" s="116"/>
      <c r="GD52" s="116"/>
      <c r="GE52" s="116"/>
      <c r="GF52" s="116"/>
      <c r="GG52" s="116"/>
      <c r="GH52" s="116"/>
      <c r="GI52" s="116"/>
      <c r="GJ52" s="116"/>
      <c r="GK52" s="116"/>
      <c r="GL52" s="116"/>
      <c r="GM52" s="116"/>
      <c r="GN52" s="116"/>
      <c r="GO52" s="116"/>
      <c r="GP52" s="116"/>
      <c r="GQ52" s="116">
        <f>データ!BI7</f>
        <v>40.200000000000003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53.9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f>データ!BR7</f>
        <v>-63277</v>
      </c>
      <c r="JW52" s="120"/>
      <c r="JX52" s="120"/>
      <c r="JY52" s="120"/>
      <c r="JZ52" s="120"/>
      <c r="KA52" s="120"/>
      <c r="KB52" s="120"/>
      <c r="KC52" s="120"/>
      <c r="KD52" s="120"/>
      <c r="KE52" s="120"/>
      <c r="KF52" s="120"/>
      <c r="KG52" s="120"/>
      <c r="KH52" s="120"/>
      <c r="KI52" s="120"/>
      <c r="KJ52" s="120"/>
      <c r="KK52" s="120"/>
      <c r="KL52" s="120"/>
      <c r="KM52" s="120"/>
      <c r="KN52" s="120"/>
      <c r="KO52" s="120">
        <f>データ!BS7</f>
        <v>48472</v>
      </c>
      <c r="KP52" s="120"/>
      <c r="KQ52" s="120"/>
      <c r="KR52" s="120"/>
      <c r="KS52" s="120"/>
      <c r="KT52" s="120"/>
      <c r="KU52" s="120"/>
      <c r="KV52" s="120"/>
      <c r="KW52" s="120"/>
      <c r="KX52" s="120"/>
      <c r="KY52" s="120"/>
      <c r="KZ52" s="120"/>
      <c r="LA52" s="120"/>
      <c r="LB52" s="120"/>
      <c r="LC52" s="120"/>
      <c r="LD52" s="120"/>
      <c r="LE52" s="120"/>
      <c r="LF52" s="120"/>
      <c r="LG52" s="120"/>
      <c r="LH52" s="120">
        <f>データ!BT7</f>
        <v>240875</v>
      </c>
      <c r="LI52" s="120"/>
      <c r="LJ52" s="120"/>
      <c r="LK52" s="120"/>
      <c r="LL52" s="120"/>
      <c r="LM52" s="120"/>
      <c r="LN52" s="120"/>
      <c r="LO52" s="120"/>
      <c r="LP52" s="120"/>
      <c r="LQ52" s="120"/>
      <c r="LR52" s="120"/>
      <c r="LS52" s="120"/>
      <c r="LT52" s="120"/>
      <c r="LU52" s="120"/>
      <c r="LV52" s="120"/>
      <c r="LW52" s="120"/>
      <c r="LX52" s="120"/>
      <c r="LY52" s="120"/>
      <c r="LZ52" s="120"/>
      <c r="MA52" s="120">
        <f>データ!BU7</f>
        <v>424498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t="str">
        <f>データ!BK7</f>
        <v>-</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2533000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495000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t="str">
        <f>データ!CZ7</f>
        <v>-</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t="str">
        <f>データ!DE7</f>
        <v>-</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wEaBrqEMkTDZWYX7D4r9ZZceY4izDiqPQDWuo96JEr4jZcD+cDfuUM2y/E4oRWLARM+iujKIcY3mNC7I/iZQxQ==" saltValue="KNX6myQPCeVt8Pp0JNLWC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2">
      <c r="A6" s="37" t="s">
        <v>101</v>
      </c>
      <c r="B6" s="48">
        <f>B8</f>
        <v>2023</v>
      </c>
      <c r="C6" s="48">
        <f t="shared" ref="C6:X6" si="1">C8</f>
        <v>231002</v>
      </c>
      <c r="D6" s="48">
        <f t="shared" si="1"/>
        <v>47</v>
      </c>
      <c r="E6" s="48">
        <f t="shared" si="1"/>
        <v>14</v>
      </c>
      <c r="F6" s="48">
        <f t="shared" si="1"/>
        <v>0</v>
      </c>
      <c r="G6" s="48">
        <f t="shared" si="1"/>
        <v>4</v>
      </c>
      <c r="H6" s="48" t="str">
        <f>SUBSTITUTE(H8,"　","")</f>
        <v>愛知県名古屋市</v>
      </c>
      <c r="I6" s="48" t="str">
        <f t="shared" si="1"/>
        <v>名古屋市営金城ふ頭駐車場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7</v>
      </c>
      <c r="S6" s="50" t="str">
        <f t="shared" si="1"/>
        <v>商業施設</v>
      </c>
      <c r="T6" s="50" t="str">
        <f t="shared" si="1"/>
        <v>有</v>
      </c>
      <c r="U6" s="51">
        <f t="shared" si="1"/>
        <v>143878</v>
      </c>
      <c r="V6" s="51">
        <f t="shared" si="1"/>
        <v>5010</v>
      </c>
      <c r="W6" s="51">
        <f t="shared" si="1"/>
        <v>500</v>
      </c>
      <c r="X6" s="50" t="str">
        <f t="shared" si="1"/>
        <v>代行制</v>
      </c>
      <c r="Y6" s="52" t="e">
        <f>IF(Y8="-",NA(),Y8)</f>
        <v>#N/A</v>
      </c>
      <c r="Z6" s="52">
        <f t="shared" ref="Z6:AH6" si="2">IF(Z8="-",NA(),Z8)</f>
        <v>100</v>
      </c>
      <c r="AA6" s="52">
        <f t="shared" si="2"/>
        <v>115.2</v>
      </c>
      <c r="AB6" s="52">
        <f t="shared" si="2"/>
        <v>167.1</v>
      </c>
      <c r="AC6" s="52">
        <f t="shared" si="2"/>
        <v>216.9</v>
      </c>
      <c r="AD6" s="52" t="e">
        <f t="shared" si="2"/>
        <v>#N/A</v>
      </c>
      <c r="AE6" s="52">
        <f t="shared" si="2"/>
        <v>130.19999999999999</v>
      </c>
      <c r="AF6" s="52">
        <f t="shared" si="2"/>
        <v>136.5</v>
      </c>
      <c r="AG6" s="52">
        <f t="shared" si="2"/>
        <v>183.5</v>
      </c>
      <c r="AH6" s="52">
        <f t="shared" si="2"/>
        <v>3976.9</v>
      </c>
      <c r="AI6" s="49" t="str">
        <f>IF(AI8="-","",IF(AI8="-","【-】","【"&amp;SUBSTITUTE(TEXT(AI8,"#,##0.0"),"-","△")&amp;"】"))</f>
        <v>【1,905.8】</v>
      </c>
      <c r="AJ6" s="52" t="e">
        <f>IF(AJ8="-",NA(),AJ8)</f>
        <v>#N/A</v>
      </c>
      <c r="AK6" s="52">
        <f t="shared" ref="AK6:AS6" si="3">IF(AK8="-",NA(),AK8)</f>
        <v>67</v>
      </c>
      <c r="AL6" s="52">
        <f t="shared" si="3"/>
        <v>0</v>
      </c>
      <c r="AM6" s="52">
        <f t="shared" si="3"/>
        <v>0</v>
      </c>
      <c r="AN6" s="52">
        <f t="shared" si="3"/>
        <v>0</v>
      </c>
      <c r="AO6" s="52" t="e">
        <f t="shared" si="3"/>
        <v>#N/A</v>
      </c>
      <c r="AP6" s="52">
        <f t="shared" si="3"/>
        <v>8.6</v>
      </c>
      <c r="AQ6" s="52">
        <f t="shared" si="3"/>
        <v>4.3</v>
      </c>
      <c r="AR6" s="52">
        <f t="shared" si="3"/>
        <v>4.2</v>
      </c>
      <c r="AS6" s="52">
        <f t="shared" si="3"/>
        <v>3.5</v>
      </c>
      <c r="AT6" s="49" t="str">
        <f>IF(AT8="-","",IF(AT8="-","【-】","【"&amp;SUBSTITUTE(TEXT(AT8,"#,##0.0"),"-","△")&amp;"】"))</f>
        <v>【3.9】</v>
      </c>
      <c r="AU6" s="53" t="e">
        <f>IF(AU8="-",NA(),AU8)</f>
        <v>#N/A</v>
      </c>
      <c r="AV6" s="53">
        <f t="shared" ref="AV6:BD6" si="4">IF(AV8="-",NA(),AV8)</f>
        <v>168</v>
      </c>
      <c r="AW6" s="53">
        <f t="shared" si="4"/>
        <v>0</v>
      </c>
      <c r="AX6" s="53">
        <f t="shared" si="4"/>
        <v>0</v>
      </c>
      <c r="AY6" s="53">
        <f t="shared" si="4"/>
        <v>0</v>
      </c>
      <c r="AZ6" s="53" t="e">
        <f t="shared" si="4"/>
        <v>#N/A</v>
      </c>
      <c r="BA6" s="53">
        <f t="shared" si="4"/>
        <v>87</v>
      </c>
      <c r="BB6" s="53">
        <f t="shared" si="4"/>
        <v>7646</v>
      </c>
      <c r="BC6" s="53">
        <f t="shared" si="4"/>
        <v>53</v>
      </c>
      <c r="BD6" s="53">
        <f t="shared" si="4"/>
        <v>559</v>
      </c>
      <c r="BE6" s="51" t="str">
        <f>IF(BE8="-","",IF(BE8="-","【-】","【"&amp;SUBSTITUTE(TEXT(BE8,"#,##0"),"-","△")&amp;"】"))</f>
        <v>【127】</v>
      </c>
      <c r="BF6" s="52" t="e">
        <f>IF(BF8="-",NA(),BF8)</f>
        <v>#N/A</v>
      </c>
      <c r="BG6" s="52">
        <f t="shared" ref="BG6:BO6" si="5">IF(BG8="-",NA(),BG8)</f>
        <v>-27.4</v>
      </c>
      <c r="BH6" s="52">
        <f t="shared" si="5"/>
        <v>13.2</v>
      </c>
      <c r="BI6" s="52">
        <f t="shared" si="5"/>
        <v>40.200000000000003</v>
      </c>
      <c r="BJ6" s="52">
        <f t="shared" si="5"/>
        <v>53.9</v>
      </c>
      <c r="BK6" s="52" t="e">
        <f t="shared" si="5"/>
        <v>#N/A</v>
      </c>
      <c r="BL6" s="52">
        <f t="shared" si="5"/>
        <v>7.1</v>
      </c>
      <c r="BM6" s="52">
        <f t="shared" si="5"/>
        <v>5.6</v>
      </c>
      <c r="BN6" s="52">
        <f t="shared" si="5"/>
        <v>18.100000000000001</v>
      </c>
      <c r="BO6" s="52">
        <f t="shared" si="5"/>
        <v>22.7</v>
      </c>
      <c r="BP6" s="49" t="str">
        <f>IF(BP8="-","",IF(BP8="-","【-】","【"&amp;SUBSTITUTE(TEXT(BP8,"#,##0.0"),"-","△")&amp;"】"))</f>
        <v>【△55.6】</v>
      </c>
      <c r="BQ6" s="53" t="e">
        <f>IF(BQ8="-",NA(),BQ8)</f>
        <v>#N/A</v>
      </c>
      <c r="BR6" s="53">
        <f t="shared" ref="BR6:BZ6" si="6">IF(BR8="-",NA(),BR8)</f>
        <v>-63277</v>
      </c>
      <c r="BS6" s="53">
        <f t="shared" si="6"/>
        <v>48472</v>
      </c>
      <c r="BT6" s="53">
        <f t="shared" si="6"/>
        <v>240875</v>
      </c>
      <c r="BU6" s="53">
        <f t="shared" si="6"/>
        <v>424498</v>
      </c>
      <c r="BV6" s="53" t="e">
        <f t="shared" si="6"/>
        <v>#N/A</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102</v>
      </c>
      <c r="CM6" s="51">
        <f t="shared" ref="CM6:CN6" si="7">CM8</f>
        <v>2533000</v>
      </c>
      <c r="CN6" s="51">
        <f t="shared" si="7"/>
        <v>495000</v>
      </c>
      <c r="CO6" s="52"/>
      <c r="CP6" s="52"/>
      <c r="CQ6" s="52"/>
      <c r="CR6" s="52"/>
      <c r="CS6" s="52"/>
      <c r="CT6" s="52"/>
      <c r="CU6" s="52"/>
      <c r="CV6" s="52"/>
      <c r="CW6" s="52"/>
      <c r="CX6" s="52"/>
      <c r="CY6" s="49" t="s">
        <v>103</v>
      </c>
      <c r="CZ6" s="52" t="e">
        <f>IF(CZ8="-",NA(),CZ8)</f>
        <v>#N/A</v>
      </c>
      <c r="DA6" s="52">
        <f t="shared" ref="DA6:DI6" si="8">IF(DA8="-",NA(),DA8)</f>
        <v>0</v>
      </c>
      <c r="DB6" s="52">
        <f t="shared" si="8"/>
        <v>0</v>
      </c>
      <c r="DC6" s="52">
        <f t="shared" si="8"/>
        <v>0</v>
      </c>
      <c r="DD6" s="52">
        <f t="shared" si="8"/>
        <v>0</v>
      </c>
      <c r="DE6" s="52" t="e">
        <f t="shared" si="8"/>
        <v>#N/A</v>
      </c>
      <c r="DF6" s="52">
        <f t="shared" si="8"/>
        <v>108.5</v>
      </c>
      <c r="DG6" s="52">
        <f t="shared" si="8"/>
        <v>136.19999999999999</v>
      </c>
      <c r="DH6" s="52">
        <f t="shared" si="8"/>
        <v>104.8</v>
      </c>
      <c r="DI6" s="52">
        <f t="shared" si="8"/>
        <v>80.7</v>
      </c>
      <c r="DJ6" s="49" t="str">
        <f>IF(DJ8="-","",IF(DJ8="-","【-】","【"&amp;SUBSTITUTE(TEXT(DJ8,"#,##0.0"),"-","△")&amp;"】"))</f>
        <v>【79.0】</v>
      </c>
      <c r="DK6" s="52" t="e">
        <f>IF(DK8="-",NA(),DK8)</f>
        <v>#N/A</v>
      </c>
      <c r="DL6" s="52">
        <f t="shared" ref="DL6:DT6" si="9">IF(DL8="-",NA(),DL8)</f>
        <v>20.6</v>
      </c>
      <c r="DM6" s="52">
        <f t="shared" si="9"/>
        <v>19.8</v>
      </c>
      <c r="DN6" s="52">
        <f t="shared" si="9"/>
        <v>21</v>
      </c>
      <c r="DO6" s="52">
        <f t="shared" si="9"/>
        <v>22.9</v>
      </c>
      <c r="DP6" s="52" t="e">
        <f t="shared" si="9"/>
        <v>#N/A</v>
      </c>
      <c r="DQ6" s="52">
        <f t="shared" si="9"/>
        <v>105.7</v>
      </c>
      <c r="DR6" s="52">
        <f t="shared" si="9"/>
        <v>104.3</v>
      </c>
      <c r="DS6" s="52">
        <f t="shared" si="9"/>
        <v>114</v>
      </c>
      <c r="DT6" s="52">
        <f t="shared" si="9"/>
        <v>114.7</v>
      </c>
      <c r="DU6" s="49" t="str">
        <f>IF(DU8="-","",IF(DU8="-","【-】","【"&amp;SUBSTITUTE(TEXT(DU8,"#,##0.0"),"-","△")&amp;"】"))</f>
        <v>【210.9】</v>
      </c>
    </row>
    <row r="7" spans="1:125" s="54" customFormat="1" x14ac:dyDescent="0.2">
      <c r="A7" s="37" t="s">
        <v>104</v>
      </c>
      <c r="B7" s="48">
        <f t="shared" ref="B7:X7" si="10">B8</f>
        <v>2023</v>
      </c>
      <c r="C7" s="48">
        <f t="shared" si="10"/>
        <v>231002</v>
      </c>
      <c r="D7" s="48">
        <f t="shared" si="10"/>
        <v>47</v>
      </c>
      <c r="E7" s="48">
        <f t="shared" si="10"/>
        <v>14</v>
      </c>
      <c r="F7" s="48">
        <f t="shared" si="10"/>
        <v>0</v>
      </c>
      <c r="G7" s="48">
        <f t="shared" si="10"/>
        <v>4</v>
      </c>
      <c r="H7" s="48" t="str">
        <f t="shared" si="10"/>
        <v>愛知県　名古屋市</v>
      </c>
      <c r="I7" s="48" t="str">
        <f t="shared" si="10"/>
        <v>名古屋市営金城ふ頭駐車場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7</v>
      </c>
      <c r="S7" s="50" t="str">
        <f t="shared" si="10"/>
        <v>商業施設</v>
      </c>
      <c r="T7" s="50" t="str">
        <f t="shared" si="10"/>
        <v>有</v>
      </c>
      <c r="U7" s="51">
        <f t="shared" si="10"/>
        <v>143878</v>
      </c>
      <c r="V7" s="51">
        <f t="shared" si="10"/>
        <v>5010</v>
      </c>
      <c r="W7" s="51">
        <f t="shared" si="10"/>
        <v>500</v>
      </c>
      <c r="X7" s="50" t="str">
        <f t="shared" si="10"/>
        <v>代行制</v>
      </c>
      <c r="Y7" s="52" t="str">
        <f>Y8</f>
        <v>-</v>
      </c>
      <c r="Z7" s="52">
        <f t="shared" ref="Z7:AH7" si="11">Z8</f>
        <v>100</v>
      </c>
      <c r="AA7" s="52">
        <f t="shared" si="11"/>
        <v>115.2</v>
      </c>
      <c r="AB7" s="52">
        <f t="shared" si="11"/>
        <v>167.1</v>
      </c>
      <c r="AC7" s="52">
        <f t="shared" si="11"/>
        <v>216.9</v>
      </c>
      <c r="AD7" s="52" t="str">
        <f t="shared" si="11"/>
        <v>-</v>
      </c>
      <c r="AE7" s="52">
        <f t="shared" si="11"/>
        <v>130.19999999999999</v>
      </c>
      <c r="AF7" s="52">
        <f t="shared" si="11"/>
        <v>136.5</v>
      </c>
      <c r="AG7" s="52">
        <f t="shared" si="11"/>
        <v>183.5</v>
      </c>
      <c r="AH7" s="52">
        <f t="shared" si="11"/>
        <v>3976.9</v>
      </c>
      <c r="AI7" s="49"/>
      <c r="AJ7" s="52" t="str">
        <f>AJ8</f>
        <v>-</v>
      </c>
      <c r="AK7" s="52">
        <f t="shared" ref="AK7:AS7" si="12">AK8</f>
        <v>67</v>
      </c>
      <c r="AL7" s="52">
        <f t="shared" si="12"/>
        <v>0</v>
      </c>
      <c r="AM7" s="52">
        <f t="shared" si="12"/>
        <v>0</v>
      </c>
      <c r="AN7" s="52">
        <f t="shared" si="12"/>
        <v>0</v>
      </c>
      <c r="AO7" s="52" t="str">
        <f t="shared" si="12"/>
        <v>-</v>
      </c>
      <c r="AP7" s="52">
        <f t="shared" si="12"/>
        <v>8.6</v>
      </c>
      <c r="AQ7" s="52">
        <f t="shared" si="12"/>
        <v>4.3</v>
      </c>
      <c r="AR7" s="52">
        <f t="shared" si="12"/>
        <v>4.2</v>
      </c>
      <c r="AS7" s="52">
        <f t="shared" si="12"/>
        <v>3.5</v>
      </c>
      <c r="AT7" s="49"/>
      <c r="AU7" s="53" t="str">
        <f>AU8</f>
        <v>-</v>
      </c>
      <c r="AV7" s="53">
        <f t="shared" ref="AV7:BD7" si="13">AV8</f>
        <v>168</v>
      </c>
      <c r="AW7" s="53">
        <f t="shared" si="13"/>
        <v>0</v>
      </c>
      <c r="AX7" s="53">
        <f t="shared" si="13"/>
        <v>0</v>
      </c>
      <c r="AY7" s="53">
        <f t="shared" si="13"/>
        <v>0</v>
      </c>
      <c r="AZ7" s="53" t="str">
        <f t="shared" si="13"/>
        <v>-</v>
      </c>
      <c r="BA7" s="53">
        <f t="shared" si="13"/>
        <v>87</v>
      </c>
      <c r="BB7" s="53">
        <f t="shared" si="13"/>
        <v>7646</v>
      </c>
      <c r="BC7" s="53">
        <f t="shared" si="13"/>
        <v>53</v>
      </c>
      <c r="BD7" s="53">
        <f t="shared" si="13"/>
        <v>559</v>
      </c>
      <c r="BE7" s="51"/>
      <c r="BF7" s="52" t="str">
        <f>BF8</f>
        <v>-</v>
      </c>
      <c r="BG7" s="52">
        <f t="shared" ref="BG7:BO7" si="14">BG8</f>
        <v>-27.4</v>
      </c>
      <c r="BH7" s="52">
        <f t="shared" si="14"/>
        <v>13.2</v>
      </c>
      <c r="BI7" s="52">
        <f t="shared" si="14"/>
        <v>40.200000000000003</v>
      </c>
      <c r="BJ7" s="52">
        <f t="shared" si="14"/>
        <v>53.9</v>
      </c>
      <c r="BK7" s="52" t="str">
        <f t="shared" si="14"/>
        <v>-</v>
      </c>
      <c r="BL7" s="52">
        <f t="shared" si="14"/>
        <v>7.1</v>
      </c>
      <c r="BM7" s="52">
        <f t="shared" si="14"/>
        <v>5.6</v>
      </c>
      <c r="BN7" s="52">
        <f t="shared" si="14"/>
        <v>18.100000000000001</v>
      </c>
      <c r="BO7" s="52">
        <f t="shared" si="14"/>
        <v>22.7</v>
      </c>
      <c r="BP7" s="49"/>
      <c r="BQ7" s="53" t="str">
        <f>BQ8</f>
        <v>-</v>
      </c>
      <c r="BR7" s="53">
        <f t="shared" ref="BR7:BZ7" si="15">BR8</f>
        <v>-63277</v>
      </c>
      <c r="BS7" s="53">
        <f t="shared" si="15"/>
        <v>48472</v>
      </c>
      <c r="BT7" s="53">
        <f t="shared" si="15"/>
        <v>240875</v>
      </c>
      <c r="BU7" s="53">
        <f t="shared" si="15"/>
        <v>424498</v>
      </c>
      <c r="BV7" s="53" t="str">
        <f t="shared" si="15"/>
        <v>-</v>
      </c>
      <c r="BW7" s="53">
        <f t="shared" si="15"/>
        <v>4211</v>
      </c>
      <c r="BX7" s="53">
        <f t="shared" si="15"/>
        <v>10653</v>
      </c>
      <c r="BY7" s="53">
        <f t="shared" si="15"/>
        <v>17717</v>
      </c>
      <c r="BZ7" s="53">
        <f t="shared" si="15"/>
        <v>21349</v>
      </c>
      <c r="CA7" s="51"/>
      <c r="CB7" s="52" t="s">
        <v>105</v>
      </c>
      <c r="CC7" s="52" t="s">
        <v>105</v>
      </c>
      <c r="CD7" s="52" t="s">
        <v>105</v>
      </c>
      <c r="CE7" s="52" t="s">
        <v>105</v>
      </c>
      <c r="CF7" s="52" t="s">
        <v>105</v>
      </c>
      <c r="CG7" s="52" t="s">
        <v>105</v>
      </c>
      <c r="CH7" s="52" t="s">
        <v>105</v>
      </c>
      <c r="CI7" s="52" t="s">
        <v>105</v>
      </c>
      <c r="CJ7" s="52" t="s">
        <v>105</v>
      </c>
      <c r="CK7" s="52" t="s">
        <v>106</v>
      </c>
      <c r="CL7" s="49"/>
      <c r="CM7" s="51">
        <f>CM8</f>
        <v>2533000</v>
      </c>
      <c r="CN7" s="51">
        <f>CN8</f>
        <v>495000</v>
      </c>
      <c r="CO7" s="52" t="s">
        <v>105</v>
      </c>
      <c r="CP7" s="52" t="s">
        <v>105</v>
      </c>
      <c r="CQ7" s="52" t="s">
        <v>105</v>
      </c>
      <c r="CR7" s="52" t="s">
        <v>105</v>
      </c>
      <c r="CS7" s="52" t="s">
        <v>105</v>
      </c>
      <c r="CT7" s="52" t="s">
        <v>105</v>
      </c>
      <c r="CU7" s="52" t="s">
        <v>105</v>
      </c>
      <c r="CV7" s="52" t="s">
        <v>105</v>
      </c>
      <c r="CW7" s="52" t="s">
        <v>105</v>
      </c>
      <c r="CX7" s="52" t="s">
        <v>107</v>
      </c>
      <c r="CY7" s="49"/>
      <c r="CZ7" s="52" t="str">
        <f>CZ8</f>
        <v>-</v>
      </c>
      <c r="DA7" s="52">
        <f t="shared" ref="DA7:DI7" si="16">DA8</f>
        <v>0</v>
      </c>
      <c r="DB7" s="52">
        <f t="shared" si="16"/>
        <v>0</v>
      </c>
      <c r="DC7" s="52">
        <f t="shared" si="16"/>
        <v>0</v>
      </c>
      <c r="DD7" s="52">
        <f t="shared" si="16"/>
        <v>0</v>
      </c>
      <c r="DE7" s="52" t="str">
        <f t="shared" si="16"/>
        <v>-</v>
      </c>
      <c r="DF7" s="52">
        <f t="shared" si="16"/>
        <v>108.5</v>
      </c>
      <c r="DG7" s="52">
        <f t="shared" si="16"/>
        <v>136.19999999999999</v>
      </c>
      <c r="DH7" s="52">
        <f t="shared" si="16"/>
        <v>104.8</v>
      </c>
      <c r="DI7" s="52">
        <f t="shared" si="16"/>
        <v>80.7</v>
      </c>
      <c r="DJ7" s="49"/>
      <c r="DK7" s="52" t="str">
        <f>DK8</f>
        <v>-</v>
      </c>
      <c r="DL7" s="52">
        <f t="shared" ref="DL7:DT7" si="17">DL8</f>
        <v>20.6</v>
      </c>
      <c r="DM7" s="52">
        <f t="shared" si="17"/>
        <v>19.8</v>
      </c>
      <c r="DN7" s="52">
        <f t="shared" si="17"/>
        <v>21</v>
      </c>
      <c r="DO7" s="52">
        <f t="shared" si="17"/>
        <v>22.9</v>
      </c>
      <c r="DP7" s="52" t="str">
        <f t="shared" si="17"/>
        <v>-</v>
      </c>
      <c r="DQ7" s="52">
        <f t="shared" si="17"/>
        <v>105.7</v>
      </c>
      <c r="DR7" s="52">
        <f t="shared" si="17"/>
        <v>104.3</v>
      </c>
      <c r="DS7" s="52">
        <f t="shared" si="17"/>
        <v>114</v>
      </c>
      <c r="DT7" s="52">
        <f t="shared" si="17"/>
        <v>114.7</v>
      </c>
      <c r="DU7" s="49"/>
    </row>
    <row r="8" spans="1:125" s="54" customFormat="1" x14ac:dyDescent="0.2">
      <c r="A8" s="37"/>
      <c r="B8" s="55">
        <v>2023</v>
      </c>
      <c r="C8" s="55">
        <v>231002</v>
      </c>
      <c r="D8" s="55">
        <v>47</v>
      </c>
      <c r="E8" s="55">
        <v>14</v>
      </c>
      <c r="F8" s="55">
        <v>0</v>
      </c>
      <c r="G8" s="55">
        <v>4</v>
      </c>
      <c r="H8" s="55" t="s">
        <v>108</v>
      </c>
      <c r="I8" s="55" t="s">
        <v>109</v>
      </c>
      <c r="J8" s="55" t="s">
        <v>110</v>
      </c>
      <c r="K8" s="55" t="s">
        <v>111</v>
      </c>
      <c r="L8" s="55" t="s">
        <v>112</v>
      </c>
      <c r="M8" s="55" t="s">
        <v>113</v>
      </c>
      <c r="N8" s="55" t="s">
        <v>114</v>
      </c>
      <c r="O8" s="56" t="s">
        <v>115</v>
      </c>
      <c r="P8" s="57" t="s">
        <v>116</v>
      </c>
      <c r="Q8" s="57" t="s">
        <v>117</v>
      </c>
      <c r="R8" s="58">
        <v>7</v>
      </c>
      <c r="S8" s="57" t="s">
        <v>118</v>
      </c>
      <c r="T8" s="57" t="s">
        <v>119</v>
      </c>
      <c r="U8" s="58">
        <v>143878</v>
      </c>
      <c r="V8" s="58">
        <v>5010</v>
      </c>
      <c r="W8" s="58">
        <v>500</v>
      </c>
      <c r="X8" s="57" t="s">
        <v>120</v>
      </c>
      <c r="Y8" s="59" t="s">
        <v>112</v>
      </c>
      <c r="Z8" s="59">
        <v>100</v>
      </c>
      <c r="AA8" s="59">
        <v>115.2</v>
      </c>
      <c r="AB8" s="59">
        <v>167.1</v>
      </c>
      <c r="AC8" s="59">
        <v>216.9</v>
      </c>
      <c r="AD8" s="59" t="s">
        <v>112</v>
      </c>
      <c r="AE8" s="59">
        <v>130.19999999999999</v>
      </c>
      <c r="AF8" s="59">
        <v>136.5</v>
      </c>
      <c r="AG8" s="59">
        <v>183.5</v>
      </c>
      <c r="AH8" s="59">
        <v>3976.9</v>
      </c>
      <c r="AI8" s="56">
        <v>1905.8</v>
      </c>
      <c r="AJ8" s="59" t="s">
        <v>112</v>
      </c>
      <c r="AK8" s="59">
        <v>67</v>
      </c>
      <c r="AL8" s="59">
        <v>0</v>
      </c>
      <c r="AM8" s="59">
        <v>0</v>
      </c>
      <c r="AN8" s="59">
        <v>0</v>
      </c>
      <c r="AO8" s="59" t="s">
        <v>112</v>
      </c>
      <c r="AP8" s="59">
        <v>8.6</v>
      </c>
      <c r="AQ8" s="59">
        <v>4.3</v>
      </c>
      <c r="AR8" s="59">
        <v>4.2</v>
      </c>
      <c r="AS8" s="59">
        <v>3.5</v>
      </c>
      <c r="AT8" s="56">
        <v>3.9</v>
      </c>
      <c r="AU8" s="60" t="s">
        <v>112</v>
      </c>
      <c r="AV8" s="60">
        <v>168</v>
      </c>
      <c r="AW8" s="60">
        <v>0</v>
      </c>
      <c r="AX8" s="60">
        <v>0</v>
      </c>
      <c r="AY8" s="60">
        <v>0</v>
      </c>
      <c r="AZ8" s="60" t="s">
        <v>112</v>
      </c>
      <c r="BA8" s="60">
        <v>87</v>
      </c>
      <c r="BB8" s="60">
        <v>7646</v>
      </c>
      <c r="BC8" s="60">
        <v>53</v>
      </c>
      <c r="BD8" s="60">
        <v>559</v>
      </c>
      <c r="BE8" s="60">
        <v>127</v>
      </c>
      <c r="BF8" s="59" t="s">
        <v>112</v>
      </c>
      <c r="BG8" s="59">
        <v>-27.4</v>
      </c>
      <c r="BH8" s="59">
        <v>13.2</v>
      </c>
      <c r="BI8" s="59">
        <v>40.200000000000003</v>
      </c>
      <c r="BJ8" s="59">
        <v>53.9</v>
      </c>
      <c r="BK8" s="59" t="s">
        <v>112</v>
      </c>
      <c r="BL8" s="59">
        <v>7.1</v>
      </c>
      <c r="BM8" s="59">
        <v>5.6</v>
      </c>
      <c r="BN8" s="59">
        <v>18.100000000000001</v>
      </c>
      <c r="BO8" s="59">
        <v>22.7</v>
      </c>
      <c r="BP8" s="56">
        <v>-55.6</v>
      </c>
      <c r="BQ8" s="60" t="s">
        <v>112</v>
      </c>
      <c r="BR8" s="60">
        <v>-63277</v>
      </c>
      <c r="BS8" s="60">
        <v>48472</v>
      </c>
      <c r="BT8" s="61">
        <v>240875</v>
      </c>
      <c r="BU8" s="61">
        <v>424498</v>
      </c>
      <c r="BV8" s="60" t="s">
        <v>112</v>
      </c>
      <c r="BW8" s="60">
        <v>4211</v>
      </c>
      <c r="BX8" s="60">
        <v>10653</v>
      </c>
      <c r="BY8" s="60">
        <v>17717</v>
      </c>
      <c r="BZ8" s="60">
        <v>21349</v>
      </c>
      <c r="CA8" s="58">
        <v>12639</v>
      </c>
      <c r="CB8" s="59" t="s">
        <v>112</v>
      </c>
      <c r="CC8" s="59" t="s">
        <v>112</v>
      </c>
      <c r="CD8" s="59" t="s">
        <v>112</v>
      </c>
      <c r="CE8" s="59" t="s">
        <v>112</v>
      </c>
      <c r="CF8" s="59" t="s">
        <v>112</v>
      </c>
      <c r="CG8" s="59" t="s">
        <v>112</v>
      </c>
      <c r="CH8" s="59" t="s">
        <v>112</v>
      </c>
      <c r="CI8" s="59" t="s">
        <v>112</v>
      </c>
      <c r="CJ8" s="59" t="s">
        <v>112</v>
      </c>
      <c r="CK8" s="59" t="s">
        <v>112</v>
      </c>
      <c r="CL8" s="56" t="s">
        <v>112</v>
      </c>
      <c r="CM8" s="58">
        <v>2533000</v>
      </c>
      <c r="CN8" s="58">
        <v>495000</v>
      </c>
      <c r="CO8" s="59" t="s">
        <v>112</v>
      </c>
      <c r="CP8" s="59" t="s">
        <v>112</v>
      </c>
      <c r="CQ8" s="59" t="s">
        <v>112</v>
      </c>
      <c r="CR8" s="59" t="s">
        <v>112</v>
      </c>
      <c r="CS8" s="59" t="s">
        <v>112</v>
      </c>
      <c r="CT8" s="59" t="s">
        <v>112</v>
      </c>
      <c r="CU8" s="59" t="s">
        <v>112</v>
      </c>
      <c r="CV8" s="59" t="s">
        <v>112</v>
      </c>
      <c r="CW8" s="59" t="s">
        <v>112</v>
      </c>
      <c r="CX8" s="59" t="s">
        <v>112</v>
      </c>
      <c r="CY8" s="56" t="s">
        <v>112</v>
      </c>
      <c r="CZ8" s="59" t="s">
        <v>112</v>
      </c>
      <c r="DA8" s="59">
        <v>0</v>
      </c>
      <c r="DB8" s="59">
        <v>0</v>
      </c>
      <c r="DC8" s="59">
        <v>0</v>
      </c>
      <c r="DD8" s="59">
        <v>0</v>
      </c>
      <c r="DE8" s="59" t="s">
        <v>112</v>
      </c>
      <c r="DF8" s="59">
        <v>108.5</v>
      </c>
      <c r="DG8" s="59">
        <v>136.19999999999999</v>
      </c>
      <c r="DH8" s="59">
        <v>104.8</v>
      </c>
      <c r="DI8" s="59">
        <v>80.7</v>
      </c>
      <c r="DJ8" s="56">
        <v>79</v>
      </c>
      <c r="DK8" s="59" t="s">
        <v>112</v>
      </c>
      <c r="DL8" s="59">
        <v>20.6</v>
      </c>
      <c r="DM8" s="59">
        <v>19.8</v>
      </c>
      <c r="DN8" s="59">
        <v>21</v>
      </c>
      <c r="DO8" s="59">
        <v>22.9</v>
      </c>
      <c r="DP8" s="59" t="s">
        <v>112</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62B38825-9E75-42D3-91B0-D3804C3DF9DF}"/>
</file>

<file path=customXml/itemProps2.xml><?xml version="1.0" encoding="utf-8"?>
<ds:datastoreItem xmlns:ds="http://schemas.openxmlformats.org/officeDocument/2006/customXml" ds:itemID="{724F1DD7-A5CB-40A9-9E4A-FAAA7AD2CA8D}"/>
</file>

<file path=customXml/itemProps3.xml><?xml version="1.0" encoding="utf-8"?>
<ds:datastoreItem xmlns:ds="http://schemas.openxmlformats.org/officeDocument/2006/customXml" ds:itemID="{90265DAB-EEE8-4AD3-9F43-A891672037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2025-02-14T06:22:42Z</dcterms:created>
  <dcterms:modified xsi:type="dcterms:W3CDTF">2025-02-14T06:23:09Z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