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8" documentId="11_118765255AFD2B58F43FC5126A7B2B5966067102" xr6:coauthVersionLast="47" xr6:coauthVersionMax="47" xr10:uidLastSave="{BCF518CD-D858-4CD1-8609-B950EE64B0A2}"/>
  <workbookProtection workbookAlgorithmName="SHA-512" workbookHashValue="iLN9fOGV56qc77pk/TM03Ftu0XcYbIQfZnJnb0Ce2d5oMVXj+/p49I9Nw7gSdggWStYYG2K7Ml46IhaDnjGF0A==" workbookSaltValue="q/iMbmtfwVSsOR3g45LNSA=="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R6" i="5"/>
  <c r="Q6" i="5"/>
  <c r="P6" i="5"/>
  <c r="P10" i="4" s="1"/>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W10" i="4"/>
  <c r="I10" i="4"/>
  <c r="B10" i="4"/>
  <c r="AT8" i="4"/>
  <c r="AL8" i="4"/>
  <c r="W8" i="4"/>
</calcChain>
</file>

<file path=xl/sharedStrings.xml><?xml version="1.0" encoding="utf-8"?>
<sst xmlns="http://schemas.openxmlformats.org/spreadsheetml/2006/main" count="229" uniqueCount="112">
  <si>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</si>
  <si>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</si>
  <si>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</si>
  <si>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</si>
  <si>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</si>
  <si>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</si>
  <si>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</si>
  <si>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</si>
  <si>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</si>
  <si>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</si>
  <si>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自治体職員</t>
    <rPh sb="0" eb="5">
      <t>ジチタイショクイン</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</si>
  <si>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</si>
  <si>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</si>
  <si>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</si>
  <si>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</si>
  <si>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</si>
  <si>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</si>
  <si>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</si>
  <si>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</si>
  <si>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</si>
  <si>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</si>
  <si>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</si>
  <si>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</si>
  <si>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</si>
  <si>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</si>
  <si>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</si>
  <si>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</si>
  <si>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経常収支比率は、黒字であれば100％以上となる指標です。給水収益がコロナ禍からの回復基調により増加したことに加え、職員数の減による人件費の減少や配水管撤去費用などの資産減耗費が前年度に比べ減少となったことから改善しており、また、類似団体と比べて高く事業の効率的運営に努めてきた結果100％を超えています。
・②累積欠損金は発生していません。
・③流動比率は、当座の支払能力を表す指標で、100％以上であることが必要です。前年度に比べ、給水収益が増加したことなどから改善し、また類似団体と比べて高く、常に100％を上回っています。
・④企業債残高対給水収益比率は、企業債残高の規模を示す指標です。類似団体と比べて低い水準となっています。これまでの経営改革の成果から生じた自己財源を活用し、新規借入の抑制を行ったことで企業債残高が前年度に比べて減少したことに加え、前年度に比べ給水収益が増加したことから改善しています。
・⑤料金回収率は、100％以上であれば健全な指標です。類似団体と比べると料金回収率は高く、常に100％を上回っています。
・⑥給水原価は、有収水量（料金の対象となった水量）１㎥当たりにかかる費用を表す指標です。類似団体と比べて低い原価を維持しています。
・⑦施設利用率は、高いほど健全な指標です。類似団体と比べて低く、50％を下回る水準であり、給水能力に余裕が生じている状況となっています。
・⑧有収率は、100％に近いほど健全な指標です。前年度と比べて改善していますが、依然として類似団体と比べて低い水準となっています。さらなる有収率の向上に向けて引き続き現在の技術で検知できない配水支管等の微小漏水、基幹管路の地下漏水に対して、現在進めている管路更新により漏水のある管路を削減していきます。</t>
    <rPh sb="307" eb="308">
      <t>ヒク</t>
    </rPh>
    <rPh sb="309" eb="311">
      <t>スイジュン</t>
    </rPh>
    <rPh sb="379" eb="380">
      <t>クワ</t>
    </rPh>
    <rPh sb="382" eb="385">
      <t>ゼンネンド</t>
    </rPh>
    <rPh sb="386" eb="387">
      <t>クラ</t>
    </rPh>
    <rPh sb="388" eb="392">
      <t>キュウスイシュウエキ</t>
    </rPh>
    <rPh sb="393" eb="395">
      <t>ゾウカ</t>
    </rPh>
    <phoneticPr fontId="4"/>
  </si>
  <si>
    <t>2. 老朽化の状況について</t>
    <phoneticPr fontId="4"/>
  </si>
  <si>
    <t>・①有形固定資産減価償却率は、資産の減価償却がどの程度進んでいるか、また、②管路経年化率は法定耐用年数を超過した管路の割合を示す指標です。
  どちらも類似団体と比べて高くなっていますが、アセットマネジメントの取り組みにより施設の実質的な更新時期を踏まえ、必要に応じて順次更新を行っているところです。
・③管路更新率は、管路の更新ペースが把握できる指標です。近年においては、経年管路の更新を着実に進めており、類似団体と同程度の水準となっています。</t>
    <phoneticPr fontId="4"/>
  </si>
  <si>
    <t>2. 老朽化の状況</t>
    <phoneticPr fontId="4"/>
  </si>
  <si>
    <t>全体総括</t>
    <rPh sb="0" eb="2">
      <t>ゼンタイ</t>
    </rPh>
    <rPh sb="2" eb="4">
      <t>ソウカツ</t>
    </rPh>
    <phoneticPr fontId="4"/>
  </si>
  <si>
    <t xml:space="preserve">経営の健全性・効率性の指標については、コロナ禍の影響で減少していた給水収益が回復基調により増加したことや、これまで全体的なコストの低減に努めてきたことにより給水原価が低く抑えられていることから、概ね良好な状況です。
老朽化の状況の指標については、管路等の老朽化により類似団体と比べて高くなっており、水道施設の耐震整備と併せて積極的に管路更新を促進していく必要があります。
今後については、給水収益の元となる水需要が引き続き減少傾向で推移していく見込みである一方、南海トラフ巨大地震をはじめとする大規模地震等の災害への対策として、浄配水施設や管路の耐震性強化・経年化対策に多額の事業費が必要であるため、経常収支比率や給水原価などの指標は悪化することが想定されますが、官民連携手法の導入やデジタル技術を活用した業務能率・組織の生産性の向上など、経営改善の取組を一層強化し、持続的な事業運営を行っていきます。
</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</si>
  <si>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</si>
  <si>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</si>
  <si>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</si>
  <si>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</si>
  <si>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</si>
  <si>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</si>
  <si>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</si>
  <si>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</si>
  <si>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</si>
  <si>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</si>
  <si>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</si>
  <si>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</si>
  <si>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</si>
  <si>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</si>
  <si>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</si>
  <si>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</si>
  <si>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</si>
  <si>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</si>
  <si>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</si>
  <si>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</si>
  <si>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</si>
  <si>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</si>
  <si>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</si>
  <si>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</si>
  <si>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</si>
  <si>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</si>
  <si>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</si>
  <si>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</si>
  <si>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</si>
  <si>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</si>
  <si>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</si>
  <si>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</si>
  <si>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</si>
  <si>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</si>
  <si>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</si>
  <si>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</si>
  <si>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</si>
  <si>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</si>
  <si>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</si>
  <si>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</si>
  <si>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</si>
  <si>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</si>
  <si>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</si>
  <si>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</si>
  <si>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</si>
  <si>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</si>
  <si>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</si>
  <si>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</si>
  <si>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</si>
  <si>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</si>
  <si>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</si>
  <si>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</si>
  <si>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</si>
  <si>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</si>
  <si>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</si>
  <si>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</si>
  <si>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</si>
  <si>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</si>
  <si>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</si>
  <si>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</si>
  <si>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</si>
  <si>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</si>
  <si>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</si>
  <si>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</si>
  <si>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</si>
  <si>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水道事業</t>
  </si>
  <si>
    <t>末端給水事業</t>
  </si>
  <si>
    <t>政令市等</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</si>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</sst>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1.17</c:v>
                </c:pt>
                <c:pt idx="1">
                  <c:v>1.1000000000000001</c:v>
                </c:pt>
                <c:pt idx="2">
                  <c:v>1</c:v>
                </c:pt>
                <c:pt idx="3">
                  <c:v>1.07</c:v>
                </c:pt>
                <c:pt idx="4">
                  <c:v>0.81</c:v>
                </c:pt>
              </c:numCache>
            </c:numRef>
          </c:val>
          <c:extLst>
            <c:ext xmlns:c16="http://schemas.microsoft.com/office/drawing/2014/chart" uri="{C3380CC4-5D6E-409C-BE32-E72D297353CC}">
              <c16:uniqueId val="{00000000-E725-4C6B-8E24-A9E7048033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E725-4C6B-8E24-A9E7048033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45.65</c:v>
                </c:pt>
                <c:pt idx="1">
                  <c:v>44.87</c:v>
                </c:pt>
                <c:pt idx="2">
                  <c:v>44.2</c:v>
                </c:pt>
                <c:pt idx="3">
                  <c:v>44.7</c:v>
                </c:pt>
                <c:pt idx="4">
                  <c:v>44.57</c:v>
                </c:pt>
              </c:numCache>
            </c:numRef>
          </c:val>
          <c:extLst>
            <c:ext xmlns:c16="http://schemas.microsoft.com/office/drawing/2014/chart" uri="{C3380CC4-5D6E-409C-BE32-E72D297353CC}">
              <c16:uniqueId val="{00000000-3F9B-4AEB-A12C-42D5DFBC6E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3F9B-4AEB-A12C-42D5DFBC6E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91.51</c:v>
                </c:pt>
                <c:pt idx="1">
                  <c:v>90.86</c:v>
                </c:pt>
                <c:pt idx="2">
                  <c:v>91.54</c:v>
                </c:pt>
                <c:pt idx="3">
                  <c:v>91.58</c:v>
                </c:pt>
                <c:pt idx="4">
                  <c:v>92.05</c:v>
                </c:pt>
              </c:numCache>
            </c:numRef>
          </c:val>
          <c:extLst>
            <c:ext xmlns:c16="http://schemas.microsoft.com/office/drawing/2014/chart" uri="{C3380CC4-5D6E-409C-BE32-E72D297353CC}">
              <c16:uniqueId val="{00000000-DC24-4F3D-822C-D7DBA249078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DC24-4F3D-822C-D7DBA249078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128.1</c:v>
                </c:pt>
                <c:pt idx="1">
                  <c:v>107.69</c:v>
                </c:pt>
                <c:pt idx="2">
                  <c:v>117.62</c:v>
                </c:pt>
                <c:pt idx="3">
                  <c:v>114.63</c:v>
                </c:pt>
                <c:pt idx="4">
                  <c:v>118.26</c:v>
                </c:pt>
              </c:numCache>
            </c:numRef>
          </c:val>
          <c:extLst>
            <c:ext xmlns:c16="http://schemas.microsoft.com/office/drawing/2014/chart" uri="{C3380CC4-5D6E-409C-BE32-E72D297353CC}">
              <c16:uniqueId val="{00000000-49DC-4E88-8DAE-15F2298F12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49DC-4E88-8DAE-15F2298F12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53.33</c:v>
                </c:pt>
                <c:pt idx="1">
                  <c:v>54.25</c:v>
                </c:pt>
                <c:pt idx="2">
                  <c:v>55.19</c:v>
                </c:pt>
                <c:pt idx="3">
                  <c:v>54.25</c:v>
                </c:pt>
                <c:pt idx="4">
                  <c:v>54.89</c:v>
                </c:pt>
              </c:numCache>
            </c:numRef>
          </c:val>
          <c:extLst>
            <c:ext xmlns:c16="http://schemas.microsoft.com/office/drawing/2014/chart" uri="{C3380CC4-5D6E-409C-BE32-E72D297353CC}">
              <c16:uniqueId val="{00000000-06D5-48B1-869D-7AB7CF4BD8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06D5-48B1-869D-7AB7CF4BD8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49.25</c:v>
                </c:pt>
                <c:pt idx="1">
                  <c:v>50.99</c:v>
                </c:pt>
                <c:pt idx="2">
                  <c:v>51.81</c:v>
                </c:pt>
                <c:pt idx="3">
                  <c:v>52.41</c:v>
                </c:pt>
                <c:pt idx="4">
                  <c:v>52.35</c:v>
                </c:pt>
              </c:numCache>
            </c:numRef>
          </c:val>
          <c:extLst>
            <c:ext xmlns:c16="http://schemas.microsoft.com/office/drawing/2014/chart" uri="{C3380CC4-5D6E-409C-BE32-E72D297353CC}">
              <c16:uniqueId val="{00000000-58EF-40B2-8707-0947802F06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58EF-40B2-8707-0947802F06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54-4B19-8796-A588AD354C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F54-4B19-8796-A588AD354C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164.02</c:v>
                </c:pt>
                <c:pt idx="1">
                  <c:v>146.69999999999999</c:v>
                </c:pt>
                <c:pt idx="2">
                  <c:v>149.52000000000001</c:v>
                </c:pt>
                <c:pt idx="3">
                  <c:v>146.62</c:v>
                </c:pt>
                <c:pt idx="4">
                  <c:v>164.83</c:v>
                </c:pt>
              </c:numCache>
            </c:numRef>
          </c:val>
          <c:extLst>
            <c:ext xmlns:c16="http://schemas.microsoft.com/office/drawing/2014/chart" uri="{C3380CC4-5D6E-409C-BE32-E72D297353CC}">
              <c16:uniqueId val="{00000000-0842-4DFF-AEC3-33986FF466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0842-4DFF-AEC3-33986FF466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197.36</c:v>
                </c:pt>
                <c:pt idx="1">
                  <c:v>222.57</c:v>
                </c:pt>
                <c:pt idx="2">
                  <c:v>191.25</c:v>
                </c:pt>
                <c:pt idx="3">
                  <c:v>191.86</c:v>
                </c:pt>
                <c:pt idx="4">
                  <c:v>181.93</c:v>
                </c:pt>
              </c:numCache>
            </c:numRef>
          </c:val>
          <c:extLst>
            <c:ext xmlns:c16="http://schemas.microsoft.com/office/drawing/2014/chart" uri="{C3380CC4-5D6E-409C-BE32-E72D297353CC}">
              <c16:uniqueId val="{00000000-13B6-4DB5-8F45-64EBC6B8E8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13B6-4DB5-8F45-64EBC6B8E8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121.06</c:v>
                </c:pt>
                <c:pt idx="1">
                  <c:v>101.27</c:v>
                </c:pt>
                <c:pt idx="2">
                  <c:v>111.68</c:v>
                </c:pt>
                <c:pt idx="3">
                  <c:v>100.17</c:v>
                </c:pt>
                <c:pt idx="4">
                  <c:v>103.61</c:v>
                </c:pt>
              </c:numCache>
            </c:numRef>
          </c:val>
          <c:extLst>
            <c:ext xmlns:c16="http://schemas.microsoft.com/office/drawing/2014/chart" uri="{C3380CC4-5D6E-409C-BE32-E72D297353CC}">
              <c16:uniqueId val="{00000000-0A64-4E55-816B-EB2A11C2282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0A64-4E55-816B-EB2A11C2282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131.87</c:v>
                </c:pt>
                <c:pt idx="1">
                  <c:v>134.59</c:v>
                </c:pt>
                <c:pt idx="2">
                  <c:v>133.66999999999999</c:v>
                </c:pt>
                <c:pt idx="3">
                  <c:v>141.46</c:v>
                </c:pt>
                <c:pt idx="4">
                  <c:v>140.32</c:v>
                </c:pt>
              </c:numCache>
            </c:numRef>
          </c:val>
          <c:extLst>
            <c:ext xmlns:c16="http://schemas.microsoft.com/office/drawing/2014/chart" uri="{C3380CC4-5D6E-409C-BE32-E72D297353CC}">
              <c16:uniqueId val="{00000000-EFB1-4CEF-949A-03B3A9F9775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EFB1-4CEF-949A-03B3A9F9775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7" zoomScale="70" zoomScaleNormal="70" workbookViewId="0">
      <selection activeCell="W9" sqref="W9:AC9"/>
    </sheetView>
  </sheetViews>
  <sheetFormatPr defaultColWidth="2.54296875" defaultRowHeight="13" x14ac:dyDescent="0.2"/>
  <cols>
    <col min="1" max="1" width="2.54296875" customWidth="1"/>
    <col min="2" max="62" width="3.7265625" customWidth="1"/>
    <col min="64" max="77" width="3.1796875" customWidth="1"/>
    <col min="78" max="78" width="5.726562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大阪府　大阪市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政令市等</v>
      </c>
      <c r="X8" s="74"/>
      <c r="Y8" s="74"/>
      <c r="Z8" s="74"/>
      <c r="AA8" s="74"/>
      <c r="AB8" s="74"/>
      <c r="AC8" s="74"/>
      <c r="AD8" s="74" t="s">
        <v>10</v>
      </c>
      <c r="AE8" s="74"/>
      <c r="AF8" s="74"/>
      <c r="AG8" s="74"/>
      <c r="AH8" s="74"/>
      <c r="AI8" s="74"/>
      <c r="AJ8" s="74"/>
      <c r="AK8" s="2"/>
      <c r="AL8" s="65">
        <f>データ!$R$6</f>
        <v>2757642</v>
      </c>
      <c r="AM8" s="65"/>
      <c r="AN8" s="65"/>
      <c r="AO8" s="65"/>
      <c r="AP8" s="65"/>
      <c r="AQ8" s="65"/>
      <c r="AR8" s="65"/>
      <c r="AS8" s="65"/>
      <c r="AT8" s="36">
        <f>データ!$S$6</f>
        <v>225.34</v>
      </c>
      <c r="AU8" s="37"/>
      <c r="AV8" s="37"/>
      <c r="AW8" s="37"/>
      <c r="AX8" s="37"/>
      <c r="AY8" s="37"/>
      <c r="AZ8" s="37"/>
      <c r="BA8" s="37"/>
      <c r="BB8" s="54">
        <f>データ!$T$6</f>
        <v>12237.69</v>
      </c>
      <c r="BC8" s="54"/>
      <c r="BD8" s="54"/>
      <c r="BE8" s="54"/>
      <c r="BF8" s="54"/>
      <c r="BG8" s="54"/>
      <c r="BH8" s="54"/>
      <c r="BI8" s="54"/>
      <c r="BJ8" s="3"/>
      <c r="BK8" s="3"/>
      <c r="BL8" s="67" t="s">
        <v>11</v>
      </c>
      <c r="BM8" s="68"/>
      <c r="BN8" s="69" t="s">
        <v>12</v>
      </c>
      <c r="BO8" s="69"/>
      <c r="BP8" s="69"/>
      <c r="BQ8" s="69"/>
      <c r="BR8" s="69"/>
      <c r="BS8" s="69"/>
      <c r="BT8" s="69"/>
      <c r="BU8" s="69"/>
      <c r="BV8" s="69"/>
      <c r="BW8" s="69"/>
      <c r="BX8" s="69"/>
      <c r="BY8" s="70"/>
    </row>
    <row r="9" spans="1:78" ht="18.75" customHeight="1" x14ac:dyDescent="0.2">
      <c r="A9" s="2"/>
      <c r="B9" s="44" t="s">
        <v>13</v>
      </c>
      <c r="C9" s="45"/>
      <c r="D9" s="45"/>
      <c r="E9" s="45"/>
      <c r="F9" s="45"/>
      <c r="G9" s="45"/>
      <c r="H9" s="45"/>
      <c r="I9" s="44" t="s">
        <v>14</v>
      </c>
      <c r="J9" s="45"/>
      <c r="K9" s="45"/>
      <c r="L9" s="45"/>
      <c r="M9" s="45"/>
      <c r="N9" s="45"/>
      <c r="O9" s="66"/>
      <c r="P9" s="46" t="s">
        <v>15</v>
      </c>
      <c r="Q9" s="46"/>
      <c r="R9" s="46"/>
      <c r="S9" s="46"/>
      <c r="T9" s="46"/>
      <c r="U9" s="46"/>
      <c r="V9" s="46"/>
      <c r="W9" s="46" t="s">
        <v>16</v>
      </c>
      <c r="X9" s="46"/>
      <c r="Y9" s="46"/>
      <c r="Z9" s="46"/>
      <c r="AA9" s="46"/>
      <c r="AB9" s="46"/>
      <c r="AC9" s="46"/>
      <c r="AD9" s="2"/>
      <c r="AE9" s="2"/>
      <c r="AF9" s="2"/>
      <c r="AG9" s="2"/>
      <c r="AH9" s="2"/>
      <c r="AI9" s="2"/>
      <c r="AJ9" s="2"/>
      <c r="AK9" s="2"/>
      <c r="AL9" s="46" t="s">
        <v>17</v>
      </c>
      <c r="AM9" s="46"/>
      <c r="AN9" s="46"/>
      <c r="AO9" s="46"/>
      <c r="AP9" s="46"/>
      <c r="AQ9" s="46"/>
      <c r="AR9" s="46"/>
      <c r="AS9" s="46"/>
      <c r="AT9" s="44" t="s">
        <v>18</v>
      </c>
      <c r="AU9" s="45"/>
      <c r="AV9" s="45"/>
      <c r="AW9" s="45"/>
      <c r="AX9" s="45"/>
      <c r="AY9" s="45"/>
      <c r="AZ9" s="45"/>
      <c r="BA9" s="45"/>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72.709999999999994</v>
      </c>
      <c r="J10" s="37"/>
      <c r="K10" s="37"/>
      <c r="L10" s="37"/>
      <c r="M10" s="37"/>
      <c r="N10" s="37"/>
      <c r="O10" s="64"/>
      <c r="P10" s="54">
        <f>データ!$P$6</f>
        <v>100.57</v>
      </c>
      <c r="Q10" s="54"/>
      <c r="R10" s="54"/>
      <c r="S10" s="54"/>
      <c r="T10" s="54"/>
      <c r="U10" s="54"/>
      <c r="V10" s="54"/>
      <c r="W10" s="65">
        <f>データ!$Q$6</f>
        <v>2112</v>
      </c>
      <c r="X10" s="65"/>
      <c r="Y10" s="65"/>
      <c r="Z10" s="65"/>
      <c r="AA10" s="65"/>
      <c r="AB10" s="65"/>
      <c r="AC10" s="65"/>
      <c r="AD10" s="2"/>
      <c r="AE10" s="2"/>
      <c r="AF10" s="2"/>
      <c r="AG10" s="2"/>
      <c r="AH10" s="2"/>
      <c r="AI10" s="2"/>
      <c r="AJ10" s="2"/>
      <c r="AK10" s="2"/>
      <c r="AL10" s="65">
        <f>データ!$U$6</f>
        <v>2777328</v>
      </c>
      <c r="AM10" s="65"/>
      <c r="AN10" s="65"/>
      <c r="AO10" s="65"/>
      <c r="AP10" s="65"/>
      <c r="AQ10" s="65"/>
      <c r="AR10" s="65"/>
      <c r="AS10" s="65"/>
      <c r="AT10" s="36">
        <f>データ!$V$6</f>
        <v>225.34</v>
      </c>
      <c r="AU10" s="37"/>
      <c r="AV10" s="37"/>
      <c r="AW10" s="37"/>
      <c r="AX10" s="37"/>
      <c r="AY10" s="37"/>
      <c r="AZ10" s="37"/>
      <c r="BA10" s="37"/>
      <c r="BB10" s="54">
        <f>データ!$W$6</f>
        <v>12325.06</v>
      </c>
      <c r="BC10" s="54"/>
      <c r="BD10" s="54"/>
      <c r="BE10" s="54"/>
      <c r="BF10" s="54"/>
      <c r="BG10" s="54"/>
      <c r="BH10" s="54"/>
      <c r="BI10" s="54"/>
      <c r="BJ10" s="2"/>
      <c r="BK10" s="2"/>
      <c r="BL10" s="55" t="s">
        <v>22</v>
      </c>
      <c r="BM10" s="56"/>
      <c r="BN10" s="57" t="s">
        <v>23</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26</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27</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28</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29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30</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31</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32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57"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33</v>
      </c>
      <c r="C84" s="13"/>
      <c r="D84" s="13"/>
      <c r="E84" s="13" t="s">
        <v>34</v>
      </c>
      <c r="F84" s="13" t="s">
        <v>35</v>
      </c>
      <c r="G84" s="13" t="s">
        <v>36</v>
      </c>
      <c r="H84" s="13" t="s">
        <v>37</v>
      </c>
      <c r="I84" s="13" t="s">
        <v>38</v>
      </c>
      <c r="J84" s="13" t="s">
        <v>39</v>
      </c>
      <c r="K84" s="13" t="s">
        <v>40</v>
      </c>
      <c r="L84" s="13" t="s">
        <v>41</v>
      </c>
      <c r="M84" s="13" t="s">
        <v>42</v>
      </c>
      <c r="N84" s="13" t="s">
        <v>43</v>
      </c>
      <c r="O84" s="13" t="s">
        <v>44</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iLBz8Ajix3Jfh2qupeM/QRyqQi57RgCHzNK8aA+5rJyCa1LW3LTSDGJObNR1Kv1lW5tw+hEYDncv/3T/k3nCA==" saltValue="yB+oAc5NXIhYl6FX+LN9l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45</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46</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47</v>
      </c>
      <c r="B3" s="16" t="s">
        <v>48</v>
      </c>
      <c r="C3" s="16" t="s">
        <v>49</v>
      </c>
      <c r="D3" s="16" t="s">
        <v>50</v>
      </c>
      <c r="E3" s="16" t="s">
        <v>51</v>
      </c>
      <c r="F3" s="16" t="s">
        <v>52</v>
      </c>
      <c r="G3" s="16" t="s">
        <v>53</v>
      </c>
      <c r="H3" s="82" t="s">
        <v>54</v>
      </c>
      <c r="I3" s="83"/>
      <c r="J3" s="83"/>
      <c r="K3" s="83"/>
      <c r="L3" s="83"/>
      <c r="M3" s="83"/>
      <c r="N3" s="83"/>
      <c r="O3" s="83"/>
      <c r="P3" s="83"/>
      <c r="Q3" s="83"/>
      <c r="R3" s="83"/>
      <c r="S3" s="83"/>
      <c r="T3" s="83"/>
      <c r="U3" s="83"/>
      <c r="V3" s="83"/>
      <c r="W3" s="84"/>
      <c r="X3" s="88" t="s">
        <v>55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30</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56</v>
      </c>
      <c r="B4" s="17"/>
      <c r="C4" s="17"/>
      <c r="D4" s="17"/>
      <c r="E4" s="17"/>
      <c r="F4" s="17"/>
      <c r="G4" s="17"/>
      <c r="H4" s="85"/>
      <c r="I4" s="86"/>
      <c r="J4" s="86"/>
      <c r="K4" s="86"/>
      <c r="L4" s="86"/>
      <c r="M4" s="86"/>
      <c r="N4" s="86"/>
      <c r="O4" s="86"/>
      <c r="P4" s="86"/>
      <c r="Q4" s="86"/>
      <c r="R4" s="86"/>
      <c r="S4" s="86"/>
      <c r="T4" s="86"/>
      <c r="U4" s="86"/>
      <c r="V4" s="86"/>
      <c r="W4" s="87"/>
      <c r="X4" s="81" t="s">
        <v>57</v>
      </c>
      <c r="Y4" s="81"/>
      <c r="Z4" s="81"/>
      <c r="AA4" s="81"/>
      <c r="AB4" s="81"/>
      <c r="AC4" s="81"/>
      <c r="AD4" s="81"/>
      <c r="AE4" s="81"/>
      <c r="AF4" s="81"/>
      <c r="AG4" s="81"/>
      <c r="AH4" s="81"/>
      <c r="AI4" s="81" t="s">
        <v>58</v>
      </c>
      <c r="AJ4" s="81"/>
      <c r="AK4" s="81"/>
      <c r="AL4" s="81"/>
      <c r="AM4" s="81"/>
      <c r="AN4" s="81"/>
      <c r="AO4" s="81"/>
      <c r="AP4" s="81"/>
      <c r="AQ4" s="81"/>
      <c r="AR4" s="81"/>
      <c r="AS4" s="81"/>
      <c r="AT4" s="81" t="s">
        <v>59</v>
      </c>
      <c r="AU4" s="81"/>
      <c r="AV4" s="81"/>
      <c r="AW4" s="81"/>
      <c r="AX4" s="81"/>
      <c r="AY4" s="81"/>
      <c r="AZ4" s="81"/>
      <c r="BA4" s="81"/>
      <c r="BB4" s="81"/>
      <c r="BC4" s="81"/>
      <c r="BD4" s="81"/>
      <c r="BE4" s="81" t="s">
        <v>60</v>
      </c>
      <c r="BF4" s="81"/>
      <c r="BG4" s="81"/>
      <c r="BH4" s="81"/>
      <c r="BI4" s="81"/>
      <c r="BJ4" s="81"/>
      <c r="BK4" s="81"/>
      <c r="BL4" s="81"/>
      <c r="BM4" s="81"/>
      <c r="BN4" s="81"/>
      <c r="BO4" s="81"/>
      <c r="BP4" s="81" t="s">
        <v>61</v>
      </c>
      <c r="BQ4" s="81"/>
      <c r="BR4" s="81"/>
      <c r="BS4" s="81"/>
      <c r="BT4" s="81"/>
      <c r="BU4" s="81"/>
      <c r="BV4" s="81"/>
      <c r="BW4" s="81"/>
      <c r="BX4" s="81"/>
      <c r="BY4" s="81"/>
      <c r="BZ4" s="81"/>
      <c r="CA4" s="81" t="s">
        <v>62</v>
      </c>
      <c r="CB4" s="81"/>
      <c r="CC4" s="81"/>
      <c r="CD4" s="81"/>
      <c r="CE4" s="81"/>
      <c r="CF4" s="81"/>
      <c r="CG4" s="81"/>
      <c r="CH4" s="81"/>
      <c r="CI4" s="81"/>
      <c r="CJ4" s="81"/>
      <c r="CK4" s="81"/>
      <c r="CL4" s="81" t="s">
        <v>63</v>
      </c>
      <c r="CM4" s="81"/>
      <c r="CN4" s="81"/>
      <c r="CO4" s="81"/>
      <c r="CP4" s="81"/>
      <c r="CQ4" s="81"/>
      <c r="CR4" s="81"/>
      <c r="CS4" s="81"/>
      <c r="CT4" s="81"/>
      <c r="CU4" s="81"/>
      <c r="CV4" s="81"/>
      <c r="CW4" s="81" t="s">
        <v>64</v>
      </c>
      <c r="CX4" s="81"/>
      <c r="CY4" s="81"/>
      <c r="CZ4" s="81"/>
      <c r="DA4" s="81"/>
      <c r="DB4" s="81"/>
      <c r="DC4" s="81"/>
      <c r="DD4" s="81"/>
      <c r="DE4" s="81"/>
      <c r="DF4" s="81"/>
      <c r="DG4" s="81"/>
      <c r="DH4" s="81" t="s">
        <v>65</v>
      </c>
      <c r="DI4" s="81"/>
      <c r="DJ4" s="81"/>
      <c r="DK4" s="81"/>
      <c r="DL4" s="81"/>
      <c r="DM4" s="81"/>
      <c r="DN4" s="81"/>
      <c r="DO4" s="81"/>
      <c r="DP4" s="81"/>
      <c r="DQ4" s="81"/>
      <c r="DR4" s="81"/>
      <c r="DS4" s="81" t="s">
        <v>66</v>
      </c>
      <c r="DT4" s="81"/>
      <c r="DU4" s="81"/>
      <c r="DV4" s="81"/>
      <c r="DW4" s="81"/>
      <c r="DX4" s="81"/>
      <c r="DY4" s="81"/>
      <c r="DZ4" s="81"/>
      <c r="EA4" s="81"/>
      <c r="EB4" s="81"/>
      <c r="EC4" s="81"/>
      <c r="ED4" s="81" t="s">
        <v>67</v>
      </c>
      <c r="EE4" s="81"/>
      <c r="EF4" s="81"/>
      <c r="EG4" s="81"/>
      <c r="EH4" s="81"/>
      <c r="EI4" s="81"/>
      <c r="EJ4" s="81"/>
      <c r="EK4" s="81"/>
      <c r="EL4" s="81"/>
      <c r="EM4" s="81"/>
      <c r="EN4" s="81"/>
    </row>
    <row r="5" spans="1:144" x14ac:dyDescent="0.2">
      <c r="A5" s="15" t="s">
        <v>68</v>
      </c>
      <c r="B5" s="18"/>
      <c r="C5" s="18"/>
      <c r="D5" s="18"/>
      <c r="E5" s="18"/>
      <c r="F5" s="18"/>
      <c r="G5" s="18"/>
      <c r="H5" s="19" t="s">
        <v>69</v>
      </c>
      <c r="I5" s="19" t="s">
        <v>70</v>
      </c>
      <c r="J5" s="19" t="s">
        <v>71</v>
      </c>
      <c r="K5" s="19" t="s">
        <v>72</v>
      </c>
      <c r="L5" s="19" t="s">
        <v>73</v>
      </c>
      <c r="M5" s="19" t="s">
        <v>5</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33</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271004</v>
      </c>
      <c r="D6" s="20">
        <f t="shared" si="3"/>
        <v>46</v>
      </c>
      <c r="E6" s="20">
        <f t="shared" si="3"/>
        <v>1</v>
      </c>
      <c r="F6" s="20">
        <f t="shared" si="3"/>
        <v>0</v>
      </c>
      <c r="G6" s="20">
        <f t="shared" si="3"/>
        <v>1</v>
      </c>
      <c r="H6" s="20" t="str">
        <f t="shared" si="3"/>
        <v>大阪府　大阪市</v>
      </c>
      <c r="I6" s="20" t="str">
        <f t="shared" si="3"/>
        <v>法適用</v>
      </c>
      <c r="J6" s="20" t="str">
        <f t="shared" si="3"/>
        <v>水道事業</v>
      </c>
      <c r="K6" s="20" t="str">
        <f t="shared" si="3"/>
        <v>末端給水事業</v>
      </c>
      <c r="L6" s="20" t="str">
        <f t="shared" si="3"/>
        <v>政令市等</v>
      </c>
      <c r="M6" s="20" t="str">
        <f t="shared" si="3"/>
        <v>自治体職員 民間企業出身</v>
      </c>
      <c r="N6" s="21" t="str">
        <f t="shared" si="3"/>
        <v>-</v>
      </c>
      <c r="O6" s="21">
        <f t="shared" si="3"/>
        <v>72.709999999999994</v>
      </c>
      <c r="P6" s="21">
        <f t="shared" si="3"/>
        <v>100.57</v>
      </c>
      <c r="Q6" s="21">
        <f t="shared" si="3"/>
        <v>2112</v>
      </c>
      <c r="R6" s="21">
        <f t="shared" si="3"/>
        <v>2757642</v>
      </c>
      <c r="S6" s="21">
        <f t="shared" si="3"/>
        <v>225.34</v>
      </c>
      <c r="T6" s="21">
        <f t="shared" si="3"/>
        <v>12237.69</v>
      </c>
      <c r="U6" s="21">
        <f t="shared" si="3"/>
        <v>2777328</v>
      </c>
      <c r="V6" s="21">
        <f t="shared" si="3"/>
        <v>225.34</v>
      </c>
      <c r="W6" s="21">
        <f t="shared" si="3"/>
        <v>12325.06</v>
      </c>
      <c r="X6" s="22">
        <f>IF(X7="",NA(),X7)</f>
        <v>128.1</v>
      </c>
      <c r="Y6" s="22">
        <f t="shared" ref="Y6:AG6" si="4">IF(Y7="",NA(),Y7)</f>
        <v>107.69</v>
      </c>
      <c r="Z6" s="22">
        <f t="shared" si="4"/>
        <v>117.62</v>
      </c>
      <c r="AA6" s="22">
        <f t="shared" si="4"/>
        <v>114.63</v>
      </c>
      <c r="AB6" s="22">
        <f t="shared" si="4"/>
        <v>118.26</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164.02</v>
      </c>
      <c r="AU6" s="22">
        <f t="shared" ref="AU6:BC6" si="6">IF(AU7="",NA(),AU7)</f>
        <v>146.69999999999999</v>
      </c>
      <c r="AV6" s="22">
        <f t="shared" si="6"/>
        <v>149.52000000000001</v>
      </c>
      <c r="AW6" s="22">
        <f t="shared" si="6"/>
        <v>146.62</v>
      </c>
      <c r="AX6" s="22">
        <f t="shared" si="6"/>
        <v>164.83</v>
      </c>
      <c r="AY6" s="22">
        <f t="shared" si="6"/>
        <v>172.47</v>
      </c>
      <c r="AZ6" s="22">
        <f t="shared" si="6"/>
        <v>170.76</v>
      </c>
      <c r="BA6" s="22">
        <f t="shared" si="6"/>
        <v>169.11</v>
      </c>
      <c r="BB6" s="22">
        <f t="shared" si="6"/>
        <v>157.01</v>
      </c>
      <c r="BC6" s="22">
        <f t="shared" si="6"/>
        <v>147.65</v>
      </c>
      <c r="BD6" s="21" t="str">
        <f>IF(BD7="","",IF(BD7="-","【-】","【"&amp;SUBSTITUTE(TEXT(BD7,"#,##0.00"),"-","△")&amp;"】"))</f>
        <v>【243.36】</v>
      </c>
      <c r="BE6" s="22">
        <f>IF(BE7="",NA(),BE7)</f>
        <v>197.36</v>
      </c>
      <c r="BF6" s="22">
        <f t="shared" ref="BF6:BN6" si="7">IF(BF7="",NA(),BF7)</f>
        <v>222.57</v>
      </c>
      <c r="BG6" s="22">
        <f t="shared" si="7"/>
        <v>191.25</v>
      </c>
      <c r="BH6" s="22">
        <f t="shared" si="7"/>
        <v>191.86</v>
      </c>
      <c r="BI6" s="22">
        <f t="shared" si="7"/>
        <v>181.93</v>
      </c>
      <c r="BJ6" s="22">
        <f t="shared" si="7"/>
        <v>193.57</v>
      </c>
      <c r="BK6" s="22">
        <f t="shared" si="7"/>
        <v>200.12</v>
      </c>
      <c r="BL6" s="22">
        <f t="shared" si="7"/>
        <v>194.42</v>
      </c>
      <c r="BM6" s="22">
        <f t="shared" si="7"/>
        <v>195.5</v>
      </c>
      <c r="BN6" s="22">
        <f t="shared" si="7"/>
        <v>195.64</v>
      </c>
      <c r="BO6" s="21" t="str">
        <f>IF(BO7="","",IF(BO7="-","【-】","【"&amp;SUBSTITUTE(TEXT(BO7,"#,##0.00"),"-","△")&amp;"】"))</f>
        <v>【265.93】</v>
      </c>
      <c r="BP6" s="22">
        <f>IF(BP7="",NA(),BP7)</f>
        <v>121.06</v>
      </c>
      <c r="BQ6" s="22">
        <f t="shared" ref="BQ6:BY6" si="8">IF(BQ7="",NA(),BQ7)</f>
        <v>101.27</v>
      </c>
      <c r="BR6" s="22">
        <f t="shared" si="8"/>
        <v>111.68</v>
      </c>
      <c r="BS6" s="22">
        <f t="shared" si="8"/>
        <v>100.17</v>
      </c>
      <c r="BT6" s="22">
        <f t="shared" si="8"/>
        <v>103.61</v>
      </c>
      <c r="BU6" s="22">
        <f t="shared" si="8"/>
        <v>102.26</v>
      </c>
      <c r="BV6" s="22">
        <f t="shared" si="8"/>
        <v>98.26</v>
      </c>
      <c r="BW6" s="22">
        <f t="shared" si="8"/>
        <v>100.4</v>
      </c>
      <c r="BX6" s="22">
        <f t="shared" si="8"/>
        <v>96.51</v>
      </c>
      <c r="BY6" s="22">
        <f t="shared" si="8"/>
        <v>95.29</v>
      </c>
      <c r="BZ6" s="21" t="str">
        <f>IF(BZ7="","",IF(BZ7="-","【-】","【"&amp;SUBSTITUTE(TEXT(BZ7,"#,##0.00"),"-","△")&amp;"】"))</f>
        <v>【97.82】</v>
      </c>
      <c r="CA6" s="22">
        <f>IF(CA7="",NA(),CA7)</f>
        <v>131.87</v>
      </c>
      <c r="CB6" s="22">
        <f t="shared" ref="CB6:CJ6" si="9">IF(CB7="",NA(),CB7)</f>
        <v>134.59</v>
      </c>
      <c r="CC6" s="22">
        <f t="shared" si="9"/>
        <v>133.66999999999999</v>
      </c>
      <c r="CD6" s="22">
        <f t="shared" si="9"/>
        <v>141.46</v>
      </c>
      <c r="CE6" s="22">
        <f t="shared" si="9"/>
        <v>140.32</v>
      </c>
      <c r="CF6" s="22">
        <f t="shared" si="9"/>
        <v>174.34</v>
      </c>
      <c r="CG6" s="22">
        <f t="shared" si="9"/>
        <v>172.33</v>
      </c>
      <c r="CH6" s="22">
        <f t="shared" si="9"/>
        <v>172.8</v>
      </c>
      <c r="CI6" s="22">
        <f t="shared" si="9"/>
        <v>180.94</v>
      </c>
      <c r="CJ6" s="22">
        <f t="shared" si="9"/>
        <v>186.56</v>
      </c>
      <c r="CK6" s="21" t="str">
        <f>IF(CK7="","",IF(CK7="-","【-】","【"&amp;SUBSTITUTE(TEXT(CK7,"#,##0.00"),"-","△")&amp;"】"))</f>
        <v>【177.56】</v>
      </c>
      <c r="CL6" s="22">
        <f>IF(CL7="",NA(),CL7)</f>
        <v>45.65</v>
      </c>
      <c r="CM6" s="22">
        <f t="shared" ref="CM6:CU6" si="10">IF(CM7="",NA(),CM7)</f>
        <v>44.87</v>
      </c>
      <c r="CN6" s="22">
        <f t="shared" si="10"/>
        <v>44.2</v>
      </c>
      <c r="CO6" s="22">
        <f t="shared" si="10"/>
        <v>44.7</v>
      </c>
      <c r="CP6" s="22">
        <f t="shared" si="10"/>
        <v>44.57</v>
      </c>
      <c r="CQ6" s="22">
        <f t="shared" si="10"/>
        <v>59.12</v>
      </c>
      <c r="CR6" s="22">
        <f t="shared" si="10"/>
        <v>59.37</v>
      </c>
      <c r="CS6" s="22">
        <f t="shared" si="10"/>
        <v>58.84</v>
      </c>
      <c r="CT6" s="22">
        <f t="shared" si="10"/>
        <v>58.91</v>
      </c>
      <c r="CU6" s="22">
        <f t="shared" si="10"/>
        <v>58.89</v>
      </c>
      <c r="CV6" s="21" t="str">
        <f>IF(CV7="","",IF(CV7="-","【-】","【"&amp;SUBSTITUTE(TEXT(CV7,"#,##0.00"),"-","△")&amp;"】"))</f>
        <v>【59.81】</v>
      </c>
      <c r="CW6" s="22">
        <f>IF(CW7="",NA(),CW7)</f>
        <v>91.51</v>
      </c>
      <c r="CX6" s="22">
        <f t="shared" ref="CX6:DF6" si="11">IF(CX7="",NA(),CX7)</f>
        <v>90.86</v>
      </c>
      <c r="CY6" s="22">
        <f t="shared" si="11"/>
        <v>91.54</v>
      </c>
      <c r="CZ6" s="22">
        <f t="shared" si="11"/>
        <v>91.58</v>
      </c>
      <c r="DA6" s="22">
        <f t="shared" si="11"/>
        <v>92.05</v>
      </c>
      <c r="DB6" s="22">
        <f t="shared" si="11"/>
        <v>93.64</v>
      </c>
      <c r="DC6" s="22">
        <f t="shared" si="11"/>
        <v>93.68</v>
      </c>
      <c r="DD6" s="22">
        <f t="shared" si="11"/>
        <v>94.13</v>
      </c>
      <c r="DE6" s="22">
        <f t="shared" si="11"/>
        <v>93.84</v>
      </c>
      <c r="DF6" s="22">
        <f t="shared" si="11"/>
        <v>93.56</v>
      </c>
      <c r="DG6" s="21" t="str">
        <f>IF(DG7="","",IF(DG7="-","【-】","【"&amp;SUBSTITUTE(TEXT(DG7,"#,##0.00"),"-","△")&amp;"】"))</f>
        <v>【89.42】</v>
      </c>
      <c r="DH6" s="22">
        <f>IF(DH7="",NA(),DH7)</f>
        <v>53.33</v>
      </c>
      <c r="DI6" s="22">
        <f t="shared" ref="DI6:DQ6" si="12">IF(DI7="",NA(),DI7)</f>
        <v>54.25</v>
      </c>
      <c r="DJ6" s="22">
        <f t="shared" si="12"/>
        <v>55.19</v>
      </c>
      <c r="DK6" s="22">
        <f t="shared" si="12"/>
        <v>54.25</v>
      </c>
      <c r="DL6" s="22">
        <f t="shared" si="12"/>
        <v>54.89</v>
      </c>
      <c r="DM6" s="22">
        <f t="shared" si="12"/>
        <v>49.78</v>
      </c>
      <c r="DN6" s="22">
        <f t="shared" si="12"/>
        <v>50.32</v>
      </c>
      <c r="DO6" s="22">
        <f t="shared" si="12"/>
        <v>50.93</v>
      </c>
      <c r="DP6" s="22">
        <f t="shared" si="12"/>
        <v>51.24</v>
      </c>
      <c r="DQ6" s="22">
        <f t="shared" si="12"/>
        <v>51.59</v>
      </c>
      <c r="DR6" s="21" t="str">
        <f>IF(DR7="","",IF(DR7="-","【-】","【"&amp;SUBSTITUTE(TEXT(DR7,"#,##0.00"),"-","△")&amp;"】"))</f>
        <v>【52.02】</v>
      </c>
      <c r="DS6" s="22">
        <f>IF(DS7="",NA(),DS7)</f>
        <v>49.25</v>
      </c>
      <c r="DT6" s="22">
        <f t="shared" ref="DT6:EB6" si="13">IF(DT7="",NA(),DT7)</f>
        <v>50.99</v>
      </c>
      <c r="DU6" s="22">
        <f t="shared" si="13"/>
        <v>51.81</v>
      </c>
      <c r="DV6" s="22">
        <f t="shared" si="13"/>
        <v>52.41</v>
      </c>
      <c r="DW6" s="22">
        <f t="shared" si="13"/>
        <v>52.35</v>
      </c>
      <c r="DX6" s="22">
        <f t="shared" si="13"/>
        <v>22.79</v>
      </c>
      <c r="DY6" s="22">
        <f t="shared" si="13"/>
        <v>24.26</v>
      </c>
      <c r="DZ6" s="22">
        <f t="shared" si="13"/>
        <v>25.55</v>
      </c>
      <c r="EA6" s="22">
        <f t="shared" si="13"/>
        <v>26.73</v>
      </c>
      <c r="EB6" s="22">
        <f t="shared" si="13"/>
        <v>28.09</v>
      </c>
      <c r="EC6" s="21" t="str">
        <f>IF(EC7="","",IF(EC7="-","【-】","【"&amp;SUBSTITUTE(TEXT(EC7,"#,##0.00"),"-","△")&amp;"】"))</f>
        <v>【25.37】</v>
      </c>
      <c r="ED6" s="22">
        <f>IF(ED7="",NA(),ED7)</f>
        <v>1.17</v>
      </c>
      <c r="EE6" s="22">
        <f t="shared" ref="EE6:EM6" si="14">IF(EE7="",NA(),EE7)</f>
        <v>1.1000000000000001</v>
      </c>
      <c r="EF6" s="22">
        <f t="shared" si="14"/>
        <v>1</v>
      </c>
      <c r="EG6" s="22">
        <f t="shared" si="14"/>
        <v>1.07</v>
      </c>
      <c r="EH6" s="22">
        <f t="shared" si="14"/>
        <v>0.81</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271004</v>
      </c>
      <c r="D7" s="24">
        <v>46</v>
      </c>
      <c r="E7" s="24">
        <v>1</v>
      </c>
      <c r="F7" s="24">
        <v>0</v>
      </c>
      <c r="G7" s="24">
        <v>1</v>
      </c>
      <c r="H7" s="24" t="s">
        <v>96</v>
      </c>
      <c r="I7" s="24" t="s">
        <v>97</v>
      </c>
      <c r="J7" s="24" t="s">
        <v>98</v>
      </c>
      <c r="K7" s="24" t="s">
        <v>99</v>
      </c>
      <c r="L7" s="24" t="s">
        <v>100</v>
      </c>
      <c r="M7" s="24" t="s">
        <v>101</v>
      </c>
      <c r="N7" s="25" t="s">
        <v>102</v>
      </c>
      <c r="O7" s="25">
        <v>72.709999999999994</v>
      </c>
      <c r="P7" s="25">
        <v>100.57</v>
      </c>
      <c r="Q7" s="25">
        <v>2112</v>
      </c>
      <c r="R7" s="25">
        <v>2757642</v>
      </c>
      <c r="S7" s="25">
        <v>225.34</v>
      </c>
      <c r="T7" s="25">
        <v>12237.69</v>
      </c>
      <c r="U7" s="25">
        <v>2777328</v>
      </c>
      <c r="V7" s="25">
        <v>225.34</v>
      </c>
      <c r="W7" s="25">
        <v>12325.06</v>
      </c>
      <c r="X7" s="25">
        <v>128.1</v>
      </c>
      <c r="Y7" s="25">
        <v>107.69</v>
      </c>
      <c r="Z7" s="25">
        <v>117.62</v>
      </c>
      <c r="AA7" s="25">
        <v>114.63</v>
      </c>
      <c r="AB7" s="25">
        <v>118.26</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164.02</v>
      </c>
      <c r="AU7" s="25">
        <v>146.69999999999999</v>
      </c>
      <c r="AV7" s="25">
        <v>149.52000000000001</v>
      </c>
      <c r="AW7" s="25">
        <v>146.62</v>
      </c>
      <c r="AX7" s="25">
        <v>164.83</v>
      </c>
      <c r="AY7" s="25">
        <v>172.47</v>
      </c>
      <c r="AZ7" s="25">
        <v>170.76</v>
      </c>
      <c r="BA7" s="25">
        <v>169.11</v>
      </c>
      <c r="BB7" s="25">
        <v>157.01</v>
      </c>
      <c r="BC7" s="25">
        <v>147.65</v>
      </c>
      <c r="BD7" s="25">
        <v>243.36</v>
      </c>
      <c r="BE7" s="25">
        <v>197.36</v>
      </c>
      <c r="BF7" s="25">
        <v>222.57</v>
      </c>
      <c r="BG7" s="25">
        <v>191.25</v>
      </c>
      <c r="BH7" s="25">
        <v>191.86</v>
      </c>
      <c r="BI7" s="25">
        <v>181.93</v>
      </c>
      <c r="BJ7" s="25">
        <v>193.57</v>
      </c>
      <c r="BK7" s="25">
        <v>200.12</v>
      </c>
      <c r="BL7" s="25">
        <v>194.42</v>
      </c>
      <c r="BM7" s="25">
        <v>195.5</v>
      </c>
      <c r="BN7" s="25">
        <v>195.64</v>
      </c>
      <c r="BO7" s="25">
        <v>265.93</v>
      </c>
      <c r="BP7" s="25">
        <v>121.06</v>
      </c>
      <c r="BQ7" s="25">
        <v>101.27</v>
      </c>
      <c r="BR7" s="25">
        <v>111.68</v>
      </c>
      <c r="BS7" s="25">
        <v>100.17</v>
      </c>
      <c r="BT7" s="25">
        <v>103.61</v>
      </c>
      <c r="BU7" s="25">
        <v>102.26</v>
      </c>
      <c r="BV7" s="25">
        <v>98.26</v>
      </c>
      <c r="BW7" s="25">
        <v>100.4</v>
      </c>
      <c r="BX7" s="25">
        <v>96.51</v>
      </c>
      <c r="BY7" s="25">
        <v>95.29</v>
      </c>
      <c r="BZ7" s="25">
        <v>97.82</v>
      </c>
      <c r="CA7" s="25">
        <v>131.87</v>
      </c>
      <c r="CB7" s="25">
        <v>134.59</v>
      </c>
      <c r="CC7" s="25">
        <v>133.66999999999999</v>
      </c>
      <c r="CD7" s="25">
        <v>141.46</v>
      </c>
      <c r="CE7" s="25">
        <v>140.32</v>
      </c>
      <c r="CF7" s="25">
        <v>174.34</v>
      </c>
      <c r="CG7" s="25">
        <v>172.33</v>
      </c>
      <c r="CH7" s="25">
        <v>172.8</v>
      </c>
      <c r="CI7" s="25">
        <v>180.94</v>
      </c>
      <c r="CJ7" s="25">
        <v>186.56</v>
      </c>
      <c r="CK7" s="25">
        <v>177.56</v>
      </c>
      <c r="CL7" s="25">
        <v>45.65</v>
      </c>
      <c r="CM7" s="25">
        <v>44.87</v>
      </c>
      <c r="CN7" s="25">
        <v>44.2</v>
      </c>
      <c r="CO7" s="25">
        <v>44.7</v>
      </c>
      <c r="CP7" s="25">
        <v>44.57</v>
      </c>
      <c r="CQ7" s="25">
        <v>59.12</v>
      </c>
      <c r="CR7" s="25">
        <v>59.37</v>
      </c>
      <c r="CS7" s="25">
        <v>58.84</v>
      </c>
      <c r="CT7" s="25">
        <v>58.91</v>
      </c>
      <c r="CU7" s="25">
        <v>58.89</v>
      </c>
      <c r="CV7" s="25">
        <v>59.81</v>
      </c>
      <c r="CW7" s="25">
        <v>91.51</v>
      </c>
      <c r="CX7" s="25">
        <v>90.86</v>
      </c>
      <c r="CY7" s="25">
        <v>91.54</v>
      </c>
      <c r="CZ7" s="25">
        <v>91.58</v>
      </c>
      <c r="DA7" s="25">
        <v>92.05</v>
      </c>
      <c r="DB7" s="25">
        <v>93.64</v>
      </c>
      <c r="DC7" s="25">
        <v>93.68</v>
      </c>
      <c r="DD7" s="25">
        <v>94.13</v>
      </c>
      <c r="DE7" s="25">
        <v>93.84</v>
      </c>
      <c r="DF7" s="25">
        <v>93.56</v>
      </c>
      <c r="DG7" s="25">
        <v>89.42</v>
      </c>
      <c r="DH7" s="25">
        <v>53.33</v>
      </c>
      <c r="DI7" s="25">
        <v>54.25</v>
      </c>
      <c r="DJ7" s="25">
        <v>55.19</v>
      </c>
      <c r="DK7" s="25">
        <v>54.25</v>
      </c>
      <c r="DL7" s="25">
        <v>54.89</v>
      </c>
      <c r="DM7" s="25">
        <v>49.78</v>
      </c>
      <c r="DN7" s="25">
        <v>50.32</v>
      </c>
      <c r="DO7" s="25">
        <v>50.93</v>
      </c>
      <c r="DP7" s="25">
        <v>51.24</v>
      </c>
      <c r="DQ7" s="25">
        <v>51.59</v>
      </c>
      <c r="DR7" s="25">
        <v>52.02</v>
      </c>
      <c r="DS7" s="25">
        <v>49.25</v>
      </c>
      <c r="DT7" s="25">
        <v>50.99</v>
      </c>
      <c r="DU7" s="25">
        <v>51.81</v>
      </c>
      <c r="DV7" s="25">
        <v>52.41</v>
      </c>
      <c r="DW7" s="25">
        <v>52.35</v>
      </c>
      <c r="DX7" s="25">
        <v>22.79</v>
      </c>
      <c r="DY7" s="25">
        <v>24.26</v>
      </c>
      <c r="DZ7" s="25">
        <v>25.55</v>
      </c>
      <c r="EA7" s="25">
        <v>26.73</v>
      </c>
      <c r="EB7" s="25">
        <v>28.09</v>
      </c>
      <c r="EC7" s="25">
        <v>25.37</v>
      </c>
      <c r="ED7" s="25">
        <v>1.17</v>
      </c>
      <c r="EE7" s="25">
        <v>1.1000000000000001</v>
      </c>
      <c r="EF7" s="25">
        <v>1</v>
      </c>
      <c r="EG7" s="25">
        <v>1.07</v>
      </c>
      <c r="EH7" s="25">
        <v>0.81</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103</v>
      </c>
      <c r="C9" s="28" t="s">
        <v>104</v>
      </c>
      <c r="D9" s="28" t="s">
        <v>105</v>
      </c>
      <c r="E9" s="28" t="s">
        <v>106</v>
      </c>
      <c r="F9" s="28"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48</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108</v>
      </c>
    </row>
    <row r="12" spans="1:144" x14ac:dyDescent="0.2">
      <c r="B12">
        <v>1</v>
      </c>
      <c r="C12">
        <v>1</v>
      </c>
      <c r="D12">
        <v>1</v>
      </c>
      <c r="E12">
        <v>1</v>
      </c>
      <c r="F12">
        <v>1</v>
      </c>
      <c r="G12" t="s">
        <v>109</v>
      </c>
    </row>
    <row r="13" spans="1:144" x14ac:dyDescent="0.2">
      <c r="B13" t="s">
        <v>110</v>
      </c>
      <c r="C13" t="s">
        <v>110</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26D613-AED4-4762-86AC-9B7A380E4EC3}">
  <ds:schemaRefs>
    <ds:schemaRef ds:uri="http://schemas.microsoft.com/office/2006/metadata/properties"/>
    <ds:schemaRef ds:uri="http://schemas.microsoft.com/office/infopath/2007/PartnerControls"/>
    <ds:schemaRef ds:uri="fd32c9f7-8932-4d07-b49b-91c8a1e26893"/>
    <ds:schemaRef ds:uri="96f7774a-1fa4-49d3-a956-75b9c85e9b43"/>
  </ds:schemaRefs>
</ds:datastoreItem>
</file>

<file path=customXml/itemProps2.xml><?xml version="1.0" encoding="utf-8"?>
<ds:datastoreItem xmlns:ds="http://schemas.openxmlformats.org/officeDocument/2006/customXml" ds:itemID="{BC9ECB7C-D66D-42BA-A8C8-61830C511342}">
  <ds:schemaRefs>
    <ds:schemaRef ds:uri="http://schemas.microsoft.com/sharepoint/v3/contenttype/forms"/>
  </ds:schemaRefs>
</ds:datastoreItem>
</file>

<file path=customXml/itemProps3.xml><?xml version="1.0" encoding="utf-8"?>
<ds:datastoreItem xmlns:ds="http://schemas.openxmlformats.org/officeDocument/2006/customXml" ds:itemID="{7B1412AF-4EA2-4232-9F2B-823EA1C540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2025-02-05T09:30:27Z</dcterms:created>
  <dcterms:modified xsi:type="dcterms:W3CDTF">2025-02-09T02:49:51Z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