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 documentId="13_ncr:1_{05C8156A-E3D8-4E88-A598-B9A591174858}" xr6:coauthVersionLast="47" xr6:coauthVersionMax="47" xr10:uidLastSave="{2AD82A73-5161-4F4E-89FE-1EBF6A5789E2}"/>
  <workbookProtection workbookAlgorithmName="SHA-512" workbookHashValue="bEk9/gqelpSu7Bspnxizp9Rg3ntW4/GcD626tiTvDH5DydNi56vjqa1iYuHE6hBRxgDUmgWEleIleG0dagkKKw==" workbookSaltValue="MkJyUygOMZ6k70E22WjWRQ=="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8"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J85" i="4"/>
  <c r="I85" i="4"/>
  <c r="E85" i="4"/>
  <c r="AT10" i="4"/>
  <c r="I10" i="4"/>
  <c r="AL8" i="4"/>
  <c r="P8" i="4"/>
</calcChain>
</file>

<file path=xl/sharedStrings.xml><?xml version="1.0" encoding="utf-8"?>
<sst xmlns="http://schemas.openxmlformats.org/spreadsheetml/2006/main" count="231" uniqueCount="114">
  <si>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</si>
  <si>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</si>
  <si>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</si>
  <si>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</si>
  <si>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</si>
  <si>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</si>
  <si>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</si>
  <si>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</si>
  <si>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</si>
  <si>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</si>
  <si>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</si>
  <si>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</si>
  <si>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</si>
  <si>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</si>
  <si>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</si>
  <si>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</si>
  <si>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</si>
  <si>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</si>
  <si>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</si>
  <si>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</si>
  <si>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</si>
  <si>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</si>
  <si>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</si>
  <si>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</si>
  <si>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</si>
  <si>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</si>
  <si>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</si>
  <si>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①経常収支比率は、物件費が修繕費等の増加により前年度に比して増加したものの、下水道使用料が増加した影響により引き続き100%を上回っています。
③流動比率は、次年度償還予定の企業債が増加したことにより流動負債が増加したため、7.81％悪化し、100％を下回っていますが、資金不足の状況ではありません。
④企業債残高対事業規模比率は、下水道使用料が増加したことにより、前年度より減少しています。
⑤経費回収率は、市民生活への支援に係る下水道使用料の減額を実施した影響等により、引き続き100%を下回っています。なお、この減額に対する補塡額を加味した場合の経費回収率は98.23%となっています。
⑥汚水処理原価は、類似団体と比しても低く、また一般家庭の負担も低くなっています。
⑦施設利用率は、晴天日の1日最大水量に対応できるよう整備されており、5割程度で推移しています。
⑧水洗化率は、ほぼ100%に達しています。</t>
    <rPh sb="1" eb="3">
      <t>ケイジョウ</t>
    </rPh>
    <rPh sb="3" eb="5">
      <t>シュウシ</t>
    </rPh>
    <rPh sb="5" eb="7">
      <t>ヒリツ</t>
    </rPh>
    <rPh sb="74" eb="76">
      <t>リュウドウ</t>
    </rPh>
    <rPh sb="76" eb="78">
      <t>ヒリツ</t>
    </rPh>
    <rPh sb="80" eb="83">
      <t>ジネンド</t>
    </rPh>
    <rPh sb="83" eb="87">
      <t>ショウカンヨテイ</t>
    </rPh>
    <rPh sb="154" eb="156">
      <t>キギョウ</t>
    </rPh>
    <rPh sb="156" eb="157">
      <t>サイ</t>
    </rPh>
    <rPh sb="157" eb="159">
      <t>ザンダカ</t>
    </rPh>
    <rPh sb="159" eb="160">
      <t>タイ</t>
    </rPh>
    <rPh sb="160" eb="162">
      <t>ジギョウ</t>
    </rPh>
    <rPh sb="162" eb="164">
      <t>キボ</t>
    </rPh>
    <rPh sb="164" eb="166">
      <t>ヒリツ</t>
    </rPh>
    <rPh sb="175" eb="177">
      <t>ゾウカ</t>
    </rPh>
    <rPh sb="185" eb="188">
      <t>ゼンネンド</t>
    </rPh>
    <rPh sb="190" eb="192">
      <t>ゲンショウ</t>
    </rPh>
    <rPh sb="344" eb="346">
      <t>シセツ</t>
    </rPh>
    <rPh sb="346" eb="348">
      <t>リヨウ</t>
    </rPh>
    <rPh sb="348" eb="349">
      <t>リツ</t>
    </rPh>
    <rPh sb="351" eb="353">
      <t>セイテン</t>
    </rPh>
    <rPh sb="353" eb="354">
      <t>ヒ</t>
    </rPh>
    <rPh sb="356" eb="357">
      <t>ヒ</t>
    </rPh>
    <rPh sb="393" eb="396">
      <t>スイセンカ</t>
    </rPh>
    <rPh sb="396" eb="397">
      <t>リツ</t>
    </rPh>
    <rPh sb="406" eb="407">
      <t>タッ</t>
    </rPh>
    <phoneticPr fontId="4"/>
  </si>
  <si>
    <t>2. 老朽化の状況について</t>
    <phoneticPr fontId="4"/>
  </si>
  <si>
    <t>①有形固定資産減価償却率は、大規模施設の稼働により一時的に減少しましたが、依然増加傾向にあります。施設の老朽化は進んでいくため、可能な限り既存施設を活用し、ライフサイクルコストの低減を図りつつ、必要なものについては改築更新を実施することで、持続的な下水道機能の確保を図っています。
②管渠老朽化率は、類似団体と比べて高くなっていますが、これは本市の下水道事業の着手が早く老朽化した管渠が多いためです。また、年々増加傾向にあるものの、劣化状況や社会的影響などを考慮し、優先的に改築が必要な管渠から改築を進めており、効果的な下水道機能の確保を図っています。
③管渠改善率は、更新ペースが減少しましたが、計画的に最適な改築更新を進めており、今後も、継続して適切な施設維持に努めていきます。</t>
    <rPh sb="142" eb="144">
      <t>カンキョ</t>
    </rPh>
    <rPh sb="144" eb="147">
      <t>ロウキュウカ</t>
    </rPh>
    <rPh sb="147" eb="148">
      <t>リツ</t>
    </rPh>
    <rPh sb="293" eb="295">
      <t>ゲンショウ</t>
    </rPh>
    <phoneticPr fontId="4"/>
  </si>
  <si>
    <t>2. 老朽化の状況</t>
    <phoneticPr fontId="4"/>
  </si>
  <si>
    <t>全体総括</t>
    <rPh sb="0" eb="2">
      <t>ゼンタイ</t>
    </rPh>
    <rPh sb="2" eb="4">
      <t>ソウカツ</t>
    </rPh>
    <phoneticPr fontId="4"/>
  </si>
  <si>
    <t>　令和5年度は経常収支比率が引き続き100%を上回り、経費回収率も市民生活への支援に係る下水道使用料の減額を実施した影響等により、90.81%となっておりますが、この減額に対する補塡額を加味すると98.23%となっています。
　しかし、今後さらに施設の老朽化対策には多額の事業費が必要となる一方、人口減少などにより、下水道使用料収入は長期的に見て減少傾向にあると見込まれます。
　そのため、更なる経営の効率化に向け、民間の経営手法の導入による一層のコスト縮減等を図るべく、市が出資する株式会社に、令和4年度から20年間の包括委託契約を行っています。
　今後も引き続き、行政サービス水準を低下させることなく、社会情勢の変化に対応できるよう、随時、経営戦略の見直しを行うことで、安定的な事業運営に努めてまいります。</t>
    <rPh sb="14" eb="15">
      <t>ヒ</t>
    </rPh>
    <rPh sb="16" eb="17">
      <t>ツヅ</t>
    </rPh>
    <rPh sb="60" eb="61">
      <t>ナド</t>
    </rPh>
    <rPh sb="195" eb="196">
      <t>サラ</t>
    </rPh>
    <rPh sb="198" eb="200">
      <t>ケイエイ</t>
    </rPh>
    <rPh sb="201" eb="203">
      <t>コウリツ</t>
    </rPh>
    <rPh sb="203" eb="204">
      <t>カ</t>
    </rPh>
    <rPh sb="205" eb="206">
      <t>ム</t>
    </rPh>
    <rPh sb="236" eb="237">
      <t>シ</t>
    </rPh>
    <rPh sb="284" eb="286">
      <t>ギョウセイ</t>
    </rPh>
    <rPh sb="290" eb="292">
      <t>スイジュン</t>
    </rPh>
    <rPh sb="293" eb="295">
      <t>テイカ</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</si>
  <si>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</si>
  <si>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</si>
  <si>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</si>
  <si>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</si>
  <si>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</si>
  <si>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</si>
  <si>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</si>
  <si>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</si>
  <si>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</si>
  <si>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</si>
  <si>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</si>
  <si>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</si>
  <si>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</si>
  <si>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</si>
  <si>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</si>
  <si>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</si>
  <si>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</si>
  <si>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</si>
  <si>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</si>
  <si>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</si>
  <si>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</si>
  <si>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</si>
  <si>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</si>
  <si>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</si>
  <si>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</si>
  <si>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</si>
  <si>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</si>
  <si>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</si>
  <si>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</si>
  <si>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</si>
  <si>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</si>
  <si>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</si>
  <si>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</si>
  <si>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</si>
  <si>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</si>
  <si>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</si>
  <si>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</si>
  <si>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</si>
  <si>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</si>
  <si>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</si>
  <si>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</si>
  <si>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</si>
  <si>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</si>
  <si>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</si>
  <si>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</si>
  <si>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</si>
  <si>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</si>
  <si>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</si>
  <si>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</si>
  <si>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</si>
  <si>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</si>
  <si>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</si>
  <si>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</si>
  <si>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</si>
  <si>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</si>
  <si>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</si>
  <si>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</si>
  <si>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</si>
  <si>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</si>
  <si>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</si>
  <si>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</si>
  <si>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</si>
  <si>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</si>
  <si>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</si>
  <si>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</si>
  <si>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大阪市</t>
  </si>
  <si>
    <t>法適用</t>
  </si>
  <si>
    <t>下水道事業</t>
  </si>
  <si>
    <t>公共下水道</t>
  </si>
  <si>
    <t>政令市等</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</si>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</sst>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0.56000000000000005</c:v>
                </c:pt>
                <c:pt idx="1">
                  <c:v>0.66</c:v>
                </c:pt>
                <c:pt idx="2">
                  <c:v>0.78</c:v>
                </c:pt>
                <c:pt idx="3">
                  <c:v>1.1000000000000001</c:v>
                </c:pt>
                <c:pt idx="4">
                  <c:v>0.75</c:v>
                </c:pt>
              </c:numCache>
            </c:numRef>
          </c:val>
          <c:extLst>
            <c:ext xmlns:c16="http://schemas.microsoft.com/office/drawing/2014/chart" uri="{C3380CC4-5D6E-409C-BE32-E72D297353CC}">
              <c16:uniqueId val="{00000000-D0DF-4A89-9807-E5C3A504D40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0.41</c:v>
                </c:pt>
                <c:pt idx="1">
                  <c:v>0.41</c:v>
                </c:pt>
                <c:pt idx="2">
                  <c:v>0.45</c:v>
                </c:pt>
                <c:pt idx="3">
                  <c:v>0.44</c:v>
                </c:pt>
                <c:pt idx="4">
                  <c:v>0.36</c:v>
                </c:pt>
              </c:numCache>
            </c:numRef>
          </c:val>
          <c:smooth val="0"/>
          <c:extLst>
            <c:ext xmlns:c16="http://schemas.microsoft.com/office/drawing/2014/chart" uri="{C3380CC4-5D6E-409C-BE32-E72D297353CC}">
              <c16:uniqueId val="{00000001-D0DF-4A89-9807-E5C3A504D40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55</c:v>
                </c:pt>
                <c:pt idx="1">
                  <c:v>53.98</c:v>
                </c:pt>
                <c:pt idx="2">
                  <c:v>54.19</c:v>
                </c:pt>
                <c:pt idx="3">
                  <c:v>52.94</c:v>
                </c:pt>
                <c:pt idx="4">
                  <c:v>54.53</c:v>
                </c:pt>
              </c:numCache>
            </c:numRef>
          </c:val>
          <c:extLst>
            <c:ext xmlns:c16="http://schemas.microsoft.com/office/drawing/2014/chart" uri="{C3380CC4-5D6E-409C-BE32-E72D297353CC}">
              <c16:uniqueId val="{00000000-13E3-4FCC-8C69-B37576EA849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58.09</c:v>
                </c:pt>
                <c:pt idx="1">
                  <c:v>58.16</c:v>
                </c:pt>
                <c:pt idx="2">
                  <c:v>58.91</c:v>
                </c:pt>
                <c:pt idx="3">
                  <c:v>58.31</c:v>
                </c:pt>
                <c:pt idx="4">
                  <c:v>57.8</c:v>
                </c:pt>
              </c:numCache>
            </c:numRef>
          </c:val>
          <c:smooth val="0"/>
          <c:extLst>
            <c:ext xmlns:c16="http://schemas.microsoft.com/office/drawing/2014/chart" uri="{C3380CC4-5D6E-409C-BE32-E72D297353CC}">
              <c16:uniqueId val="{00000001-13E3-4FCC-8C69-B37576EA849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1AA-4ED0-B4E7-19AB530E320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99.01</c:v>
                </c:pt>
                <c:pt idx="1">
                  <c:v>99.1</c:v>
                </c:pt>
                <c:pt idx="2">
                  <c:v>99.16</c:v>
                </c:pt>
                <c:pt idx="3">
                  <c:v>99.21</c:v>
                </c:pt>
                <c:pt idx="4">
                  <c:v>99.25</c:v>
                </c:pt>
              </c:numCache>
            </c:numRef>
          </c:val>
          <c:smooth val="0"/>
          <c:extLst>
            <c:ext xmlns:c16="http://schemas.microsoft.com/office/drawing/2014/chart" uri="{C3380CC4-5D6E-409C-BE32-E72D297353CC}">
              <c16:uniqueId val="{00000001-A1AA-4ED0-B4E7-19AB530E320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106.41</c:v>
                </c:pt>
                <c:pt idx="1">
                  <c:v>98.96</c:v>
                </c:pt>
                <c:pt idx="2">
                  <c:v>103.46</c:v>
                </c:pt>
                <c:pt idx="3">
                  <c:v>104.13</c:v>
                </c:pt>
                <c:pt idx="4">
                  <c:v>104.08</c:v>
                </c:pt>
              </c:numCache>
            </c:numRef>
          </c:val>
          <c:extLst>
            <c:ext xmlns:c16="http://schemas.microsoft.com/office/drawing/2014/chart" uri="{C3380CC4-5D6E-409C-BE32-E72D297353CC}">
              <c16:uniqueId val="{00000000-1E3E-49B0-BE51-8A01E10C098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108.24</c:v>
                </c:pt>
                <c:pt idx="1">
                  <c:v>105.16</c:v>
                </c:pt>
                <c:pt idx="2">
                  <c:v>106.23</c:v>
                </c:pt>
                <c:pt idx="3">
                  <c:v>104.46</c:v>
                </c:pt>
                <c:pt idx="4">
                  <c:v>104.13</c:v>
                </c:pt>
              </c:numCache>
            </c:numRef>
          </c:val>
          <c:smooth val="0"/>
          <c:extLst>
            <c:ext xmlns:c16="http://schemas.microsoft.com/office/drawing/2014/chart" uri="{C3380CC4-5D6E-409C-BE32-E72D297353CC}">
              <c16:uniqueId val="{00000001-1E3E-49B0-BE51-8A01E10C098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53.9</c:v>
                </c:pt>
                <c:pt idx="1">
                  <c:v>55.18</c:v>
                </c:pt>
                <c:pt idx="2">
                  <c:v>56.14</c:v>
                </c:pt>
                <c:pt idx="3">
                  <c:v>57</c:v>
                </c:pt>
                <c:pt idx="4">
                  <c:v>56.78</c:v>
                </c:pt>
              </c:numCache>
            </c:numRef>
          </c:val>
          <c:extLst>
            <c:ext xmlns:c16="http://schemas.microsoft.com/office/drawing/2014/chart" uri="{C3380CC4-5D6E-409C-BE32-E72D297353CC}">
              <c16:uniqueId val="{00000000-0A3B-4000-9C29-0C75638E5F5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48.25</c:v>
                </c:pt>
                <c:pt idx="1">
                  <c:v>49.35</c:v>
                </c:pt>
                <c:pt idx="2">
                  <c:v>50.38</c:v>
                </c:pt>
                <c:pt idx="3">
                  <c:v>51.54</c:v>
                </c:pt>
                <c:pt idx="4">
                  <c:v>52.5</c:v>
                </c:pt>
              </c:numCache>
            </c:numRef>
          </c:val>
          <c:smooth val="0"/>
          <c:extLst>
            <c:ext xmlns:c16="http://schemas.microsoft.com/office/drawing/2014/chart" uri="{C3380CC4-5D6E-409C-BE32-E72D297353CC}">
              <c16:uniqueId val="{00000001-0A3B-4000-9C29-0C75638E5F5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40.450000000000003</c:v>
                </c:pt>
                <c:pt idx="1">
                  <c:v>42.94</c:v>
                </c:pt>
                <c:pt idx="2">
                  <c:v>44.71</c:v>
                </c:pt>
                <c:pt idx="3">
                  <c:v>47.6</c:v>
                </c:pt>
                <c:pt idx="4">
                  <c:v>49.5</c:v>
                </c:pt>
              </c:numCache>
            </c:numRef>
          </c:val>
          <c:extLst>
            <c:ext xmlns:c16="http://schemas.microsoft.com/office/drawing/2014/chart" uri="{C3380CC4-5D6E-409C-BE32-E72D297353CC}">
              <c16:uniqueId val="{00000000-EB9E-4094-BDB4-3C52939F495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10.76</c:v>
                </c:pt>
                <c:pt idx="1">
                  <c:v>12.06</c:v>
                </c:pt>
                <c:pt idx="2">
                  <c:v>13.41</c:v>
                </c:pt>
                <c:pt idx="3">
                  <c:v>15.06</c:v>
                </c:pt>
                <c:pt idx="4">
                  <c:v>16.87</c:v>
                </c:pt>
              </c:numCache>
            </c:numRef>
          </c:val>
          <c:smooth val="0"/>
          <c:extLst>
            <c:ext xmlns:c16="http://schemas.microsoft.com/office/drawing/2014/chart" uri="{C3380CC4-5D6E-409C-BE32-E72D297353CC}">
              <c16:uniqueId val="{00000001-EB9E-4094-BDB4-3C52939F495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429-4F7E-B434-F17115CCBF9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429-4F7E-B434-F17115CCBF9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102.37</c:v>
                </c:pt>
                <c:pt idx="1">
                  <c:v>106.27</c:v>
                </c:pt>
                <c:pt idx="2">
                  <c:v>105.73</c:v>
                </c:pt>
                <c:pt idx="3">
                  <c:v>101.67</c:v>
                </c:pt>
                <c:pt idx="4">
                  <c:v>93.86</c:v>
                </c:pt>
              </c:numCache>
            </c:numRef>
          </c:val>
          <c:extLst>
            <c:ext xmlns:c16="http://schemas.microsoft.com/office/drawing/2014/chart" uri="{C3380CC4-5D6E-409C-BE32-E72D297353CC}">
              <c16:uniqueId val="{00000000-5112-40CC-AD06-8A7CA7BF8DB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72.92</c:v>
                </c:pt>
                <c:pt idx="1">
                  <c:v>71.39</c:v>
                </c:pt>
                <c:pt idx="2">
                  <c:v>74.09</c:v>
                </c:pt>
                <c:pt idx="3">
                  <c:v>71.900000000000006</c:v>
                </c:pt>
                <c:pt idx="4">
                  <c:v>73.75</c:v>
                </c:pt>
              </c:numCache>
            </c:numRef>
          </c:val>
          <c:smooth val="0"/>
          <c:extLst>
            <c:ext xmlns:c16="http://schemas.microsoft.com/office/drawing/2014/chart" uri="{C3380CC4-5D6E-409C-BE32-E72D297353CC}">
              <c16:uniqueId val="{00000001-5112-40CC-AD06-8A7CA7BF8DB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496.27</c:v>
                </c:pt>
                <c:pt idx="1">
                  <c:v>588.22</c:v>
                </c:pt>
                <c:pt idx="2">
                  <c:v>494.5</c:v>
                </c:pt>
                <c:pt idx="3">
                  <c:v>560.12</c:v>
                </c:pt>
                <c:pt idx="4">
                  <c:v>533.29999999999995</c:v>
                </c:pt>
              </c:numCache>
            </c:numRef>
          </c:val>
          <c:extLst>
            <c:ext xmlns:c16="http://schemas.microsoft.com/office/drawing/2014/chart" uri="{C3380CC4-5D6E-409C-BE32-E72D297353CC}">
              <c16:uniqueId val="{00000000-BB17-4FAD-86CF-B36861322ED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531.38</c:v>
                </c:pt>
                <c:pt idx="1">
                  <c:v>551.04</c:v>
                </c:pt>
                <c:pt idx="2">
                  <c:v>523.58000000000004</c:v>
                </c:pt>
                <c:pt idx="3">
                  <c:v>508.99</c:v>
                </c:pt>
                <c:pt idx="4">
                  <c:v>497.17</c:v>
                </c:pt>
              </c:numCache>
            </c:numRef>
          </c:val>
          <c:smooth val="0"/>
          <c:extLst>
            <c:ext xmlns:c16="http://schemas.microsoft.com/office/drawing/2014/chart" uri="{C3380CC4-5D6E-409C-BE32-E72D297353CC}">
              <c16:uniqueId val="{00000001-BB17-4FAD-86CF-B36861322ED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103.88</c:v>
                </c:pt>
                <c:pt idx="1">
                  <c:v>88.7</c:v>
                </c:pt>
                <c:pt idx="2">
                  <c:v>97.84</c:v>
                </c:pt>
                <c:pt idx="3">
                  <c:v>90.8</c:v>
                </c:pt>
                <c:pt idx="4">
                  <c:v>90.81</c:v>
                </c:pt>
              </c:numCache>
            </c:numRef>
          </c:val>
          <c:extLst>
            <c:ext xmlns:c16="http://schemas.microsoft.com/office/drawing/2014/chart" uri="{C3380CC4-5D6E-409C-BE32-E72D297353CC}">
              <c16:uniqueId val="{00000000-8F5B-4FBB-9EC4-18991F11649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110.92</c:v>
                </c:pt>
                <c:pt idx="1">
                  <c:v>105.67</c:v>
                </c:pt>
                <c:pt idx="2">
                  <c:v>105.37</c:v>
                </c:pt>
                <c:pt idx="3">
                  <c:v>99.93</c:v>
                </c:pt>
                <c:pt idx="4">
                  <c:v>100.14</c:v>
                </c:pt>
              </c:numCache>
            </c:numRef>
          </c:val>
          <c:smooth val="0"/>
          <c:extLst>
            <c:ext xmlns:c16="http://schemas.microsoft.com/office/drawing/2014/chart" uri="{C3380CC4-5D6E-409C-BE32-E72D297353CC}">
              <c16:uniqueId val="{00000001-8F5B-4FBB-9EC4-18991F11649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90.24</c:v>
                </c:pt>
                <c:pt idx="1">
                  <c:v>91.14</c:v>
                </c:pt>
                <c:pt idx="2">
                  <c:v>90.48</c:v>
                </c:pt>
                <c:pt idx="3">
                  <c:v>92.58</c:v>
                </c:pt>
                <c:pt idx="4">
                  <c:v>93.94</c:v>
                </c:pt>
              </c:numCache>
            </c:numRef>
          </c:val>
          <c:extLst>
            <c:ext xmlns:c16="http://schemas.microsoft.com/office/drawing/2014/chart" uri="{C3380CC4-5D6E-409C-BE32-E72D297353CC}">
              <c16:uniqueId val="{00000000-EB8D-4719-B9D9-370CA3CD45D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119.33</c:v>
                </c:pt>
                <c:pt idx="1">
                  <c:v>118.72</c:v>
                </c:pt>
                <c:pt idx="2">
                  <c:v>120.5</c:v>
                </c:pt>
                <c:pt idx="3">
                  <c:v>127.3</c:v>
                </c:pt>
                <c:pt idx="4">
                  <c:v>126.99</c:v>
                </c:pt>
              </c:numCache>
            </c:numRef>
          </c:val>
          <c:smooth val="0"/>
          <c:extLst>
            <c:ext xmlns:c16="http://schemas.microsoft.com/office/drawing/2014/chart" uri="{C3380CC4-5D6E-409C-BE32-E72D297353CC}">
              <c16:uniqueId val="{00000001-EB8D-4719-B9D9-370CA3CD45D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J34" sqref="BJ34"/>
    </sheetView>
  </sheetViews>
  <sheetFormatPr defaultColWidth="2.625" defaultRowHeight="13.5" x14ac:dyDescent="0.15"/>
  <cols>
    <col min="1" max="1" width="2.62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大阪府　大阪市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政令市等</v>
      </c>
      <c r="X8" s="64"/>
      <c r="Y8" s="64"/>
      <c r="Z8" s="64"/>
      <c r="AA8" s="64"/>
      <c r="AB8" s="64"/>
      <c r="AC8" s="64"/>
      <c r="AD8" s="65" t="str">
        <f>データ!$M$6</f>
        <v>非設置</v>
      </c>
      <c r="AE8" s="65"/>
      <c r="AF8" s="65"/>
      <c r="AG8" s="65"/>
      <c r="AH8" s="65"/>
      <c r="AI8" s="65"/>
      <c r="AJ8" s="65"/>
      <c r="AK8" s="3"/>
      <c r="AL8" s="45">
        <f>データ!S6</f>
        <v>2757642</v>
      </c>
      <c r="AM8" s="45"/>
      <c r="AN8" s="45"/>
      <c r="AO8" s="45"/>
      <c r="AP8" s="45"/>
      <c r="AQ8" s="45"/>
      <c r="AR8" s="45"/>
      <c r="AS8" s="45"/>
      <c r="AT8" s="44">
        <f>データ!T6</f>
        <v>225.34</v>
      </c>
      <c r="AU8" s="44"/>
      <c r="AV8" s="44"/>
      <c r="AW8" s="44"/>
      <c r="AX8" s="44"/>
      <c r="AY8" s="44"/>
      <c r="AZ8" s="44"/>
      <c r="BA8" s="44"/>
      <c r="BB8" s="44">
        <f>データ!U6</f>
        <v>12237.69</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58.53</v>
      </c>
      <c r="J10" s="44"/>
      <c r="K10" s="44"/>
      <c r="L10" s="44"/>
      <c r="M10" s="44"/>
      <c r="N10" s="44"/>
      <c r="O10" s="44"/>
      <c r="P10" s="44">
        <f>データ!P6</f>
        <v>100</v>
      </c>
      <c r="Q10" s="44"/>
      <c r="R10" s="44"/>
      <c r="S10" s="44"/>
      <c r="T10" s="44"/>
      <c r="U10" s="44"/>
      <c r="V10" s="44"/>
      <c r="W10" s="44">
        <f>データ!Q6</f>
        <v>73.650000000000006</v>
      </c>
      <c r="X10" s="44"/>
      <c r="Y10" s="44"/>
      <c r="Z10" s="44"/>
      <c r="AA10" s="44"/>
      <c r="AB10" s="44"/>
      <c r="AC10" s="44"/>
      <c r="AD10" s="45">
        <f>データ!R6</f>
        <v>1276</v>
      </c>
      <c r="AE10" s="45"/>
      <c r="AF10" s="45"/>
      <c r="AG10" s="45"/>
      <c r="AH10" s="45"/>
      <c r="AI10" s="45"/>
      <c r="AJ10" s="45"/>
      <c r="AK10" s="2"/>
      <c r="AL10" s="45">
        <f>データ!V6</f>
        <v>2761539</v>
      </c>
      <c r="AM10" s="45"/>
      <c r="AN10" s="45"/>
      <c r="AO10" s="45"/>
      <c r="AP10" s="45"/>
      <c r="AQ10" s="45"/>
      <c r="AR10" s="45"/>
      <c r="AS10" s="45"/>
      <c r="AT10" s="44">
        <f>データ!W6</f>
        <v>190.74</v>
      </c>
      <c r="AU10" s="44"/>
      <c r="AV10" s="44"/>
      <c r="AW10" s="44"/>
      <c r="AX10" s="44"/>
      <c r="AY10" s="44"/>
      <c r="AZ10" s="44"/>
      <c r="BA10" s="44"/>
      <c r="BB10" s="44">
        <f>データ!X6</f>
        <v>14478.03</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27</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28</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29</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30</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31</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32</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33</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34</v>
      </c>
      <c r="C84" s="12"/>
      <c r="D84" s="12"/>
      <c r="E84" s="12" t="s">
        <v>35</v>
      </c>
      <c r="F84" s="12" t="s">
        <v>36</v>
      </c>
      <c r="G84" s="12" t="s">
        <v>37</v>
      </c>
      <c r="H84" s="12" t="s">
        <v>38</v>
      </c>
      <c r="I84" s="12" t="s">
        <v>39</v>
      </c>
      <c r="J84" s="12" t="s">
        <v>40</v>
      </c>
      <c r="K84" s="12" t="s">
        <v>41</v>
      </c>
      <c r="L84" s="12" t="s">
        <v>42</v>
      </c>
      <c r="M84" s="12" t="s">
        <v>43</v>
      </c>
      <c r="N84" s="12" t="s">
        <v>44</v>
      </c>
      <c r="O84" s="12" t="s">
        <v>45</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Ha5Bad9aw1OzRIyHV4bZzYKVVeSWcD14BF1dWiwwNhIw7wp+T8hoDnYVcerKBGUMYPVox2YDzJRuAw8ZX+SWnQ==" saltValue="Aei6wrqCSy8PdId8xwXWE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48</v>
      </c>
      <c r="B3" s="15" t="s">
        <v>49</v>
      </c>
      <c r="C3" s="15" t="s">
        <v>50</v>
      </c>
      <c r="D3" s="15" t="s">
        <v>51</v>
      </c>
      <c r="E3" s="15" t="s">
        <v>52</v>
      </c>
      <c r="F3" s="15" t="s">
        <v>53</v>
      </c>
      <c r="G3" s="15" t="s">
        <v>54</v>
      </c>
      <c r="H3" s="72" t="s">
        <v>55</v>
      </c>
      <c r="I3" s="73"/>
      <c r="J3" s="73"/>
      <c r="K3" s="73"/>
      <c r="L3" s="73"/>
      <c r="M3" s="73"/>
      <c r="N3" s="73"/>
      <c r="O3" s="73"/>
      <c r="P3" s="73"/>
      <c r="Q3" s="73"/>
      <c r="R3" s="73"/>
      <c r="S3" s="73"/>
      <c r="T3" s="73"/>
      <c r="U3" s="73"/>
      <c r="V3" s="73"/>
      <c r="W3" s="73"/>
      <c r="X3" s="74"/>
      <c r="Y3" s="78" t="s">
        <v>56</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30</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8"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34</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8" s="22" customFormat="1" x14ac:dyDescent="0.15">
      <c r="A6" s="14" t="s">
        <v>97</v>
      </c>
      <c r="B6" s="19">
        <f>B7</f>
        <v>2023</v>
      </c>
      <c r="C6" s="19">
        <f t="shared" ref="C6:X6" si="3">C7</f>
        <v>271004</v>
      </c>
      <c r="D6" s="19">
        <f t="shared" si="3"/>
        <v>46</v>
      </c>
      <c r="E6" s="19">
        <f t="shared" si="3"/>
        <v>17</v>
      </c>
      <c r="F6" s="19">
        <f t="shared" si="3"/>
        <v>1</v>
      </c>
      <c r="G6" s="19">
        <f t="shared" si="3"/>
        <v>0</v>
      </c>
      <c r="H6" s="19" t="str">
        <f t="shared" si="3"/>
        <v>大阪府　大阪市</v>
      </c>
      <c r="I6" s="19" t="str">
        <f t="shared" si="3"/>
        <v>法適用</v>
      </c>
      <c r="J6" s="19" t="str">
        <f t="shared" si="3"/>
        <v>下水道事業</v>
      </c>
      <c r="K6" s="19" t="str">
        <f t="shared" si="3"/>
        <v>公共下水道</v>
      </c>
      <c r="L6" s="19" t="str">
        <f t="shared" si="3"/>
        <v>政令市等</v>
      </c>
      <c r="M6" s="19" t="str">
        <f t="shared" si="3"/>
        <v>非設置</v>
      </c>
      <c r="N6" s="20" t="str">
        <f t="shared" si="3"/>
        <v>-</v>
      </c>
      <c r="O6" s="20">
        <f t="shared" si="3"/>
        <v>58.53</v>
      </c>
      <c r="P6" s="20">
        <f t="shared" si="3"/>
        <v>100</v>
      </c>
      <c r="Q6" s="20">
        <f t="shared" si="3"/>
        <v>73.650000000000006</v>
      </c>
      <c r="R6" s="20">
        <f t="shared" si="3"/>
        <v>1276</v>
      </c>
      <c r="S6" s="20">
        <f t="shared" si="3"/>
        <v>2757642</v>
      </c>
      <c r="T6" s="20">
        <f t="shared" si="3"/>
        <v>225.34</v>
      </c>
      <c r="U6" s="20">
        <f t="shared" si="3"/>
        <v>12237.69</v>
      </c>
      <c r="V6" s="20">
        <f t="shared" si="3"/>
        <v>2761539</v>
      </c>
      <c r="W6" s="20">
        <f t="shared" si="3"/>
        <v>190.74</v>
      </c>
      <c r="X6" s="20">
        <f t="shared" si="3"/>
        <v>14478.03</v>
      </c>
      <c r="Y6" s="21">
        <f>IF(Y7="",NA(),Y7)</f>
        <v>106.41</v>
      </c>
      <c r="Z6" s="21">
        <f t="shared" ref="Z6:AH6" si="4">IF(Z7="",NA(),Z7)</f>
        <v>98.96</v>
      </c>
      <c r="AA6" s="21">
        <f t="shared" si="4"/>
        <v>103.46</v>
      </c>
      <c r="AB6" s="21">
        <f t="shared" si="4"/>
        <v>104.13</v>
      </c>
      <c r="AC6" s="21">
        <f t="shared" si="4"/>
        <v>104.08</v>
      </c>
      <c r="AD6" s="21">
        <f t="shared" si="4"/>
        <v>108.24</v>
      </c>
      <c r="AE6" s="21">
        <f t="shared" si="4"/>
        <v>105.16</v>
      </c>
      <c r="AF6" s="21">
        <f t="shared" si="4"/>
        <v>106.23</v>
      </c>
      <c r="AG6" s="21">
        <f t="shared" si="4"/>
        <v>104.46</v>
      </c>
      <c r="AH6" s="21">
        <f t="shared" si="4"/>
        <v>104.13</v>
      </c>
      <c r="AI6" s="20" t="str">
        <f>IF(AI7="","",IF(AI7="-","【-】","【"&amp;SUBSTITUTE(TEXT(AI7,"#,##0.00"),"-","△")&amp;"】"))</f>
        <v>【105.91】</v>
      </c>
      <c r="AJ6" s="20">
        <f>IF(AJ7="",NA(),AJ7)</f>
        <v>0</v>
      </c>
      <c r="AK6" s="20">
        <f t="shared" ref="AK6:AS6" si="5">IF(AK7="",NA(),AK7)</f>
        <v>0</v>
      </c>
      <c r="AL6" s="20">
        <f t="shared" si="5"/>
        <v>0</v>
      </c>
      <c r="AM6" s="20">
        <f t="shared" si="5"/>
        <v>0</v>
      </c>
      <c r="AN6" s="20">
        <f t="shared" si="5"/>
        <v>0</v>
      </c>
      <c r="AO6" s="20">
        <f t="shared" si="5"/>
        <v>0</v>
      </c>
      <c r="AP6" s="20">
        <f t="shared" si="5"/>
        <v>0</v>
      </c>
      <c r="AQ6" s="20">
        <f t="shared" si="5"/>
        <v>0</v>
      </c>
      <c r="AR6" s="20">
        <f t="shared" si="5"/>
        <v>0</v>
      </c>
      <c r="AS6" s="20">
        <f t="shared" si="5"/>
        <v>0</v>
      </c>
      <c r="AT6" s="20" t="str">
        <f>IF(AT7="","",IF(AT7="-","【-】","【"&amp;SUBSTITUTE(TEXT(AT7,"#,##0.00"),"-","△")&amp;"】"))</f>
        <v>【3.03】</v>
      </c>
      <c r="AU6" s="21">
        <f>IF(AU7="",NA(),AU7)</f>
        <v>102.37</v>
      </c>
      <c r="AV6" s="21">
        <f t="shared" ref="AV6:BD6" si="6">IF(AV7="",NA(),AV7)</f>
        <v>106.27</v>
      </c>
      <c r="AW6" s="21">
        <f t="shared" si="6"/>
        <v>105.73</v>
      </c>
      <c r="AX6" s="21">
        <f t="shared" si="6"/>
        <v>101.67</v>
      </c>
      <c r="AY6" s="21">
        <f t="shared" si="6"/>
        <v>93.86</v>
      </c>
      <c r="AZ6" s="21">
        <f t="shared" si="6"/>
        <v>72.92</v>
      </c>
      <c r="BA6" s="21">
        <f t="shared" si="6"/>
        <v>71.39</v>
      </c>
      <c r="BB6" s="21">
        <f t="shared" si="6"/>
        <v>74.09</v>
      </c>
      <c r="BC6" s="21">
        <f t="shared" si="6"/>
        <v>71.900000000000006</v>
      </c>
      <c r="BD6" s="21">
        <f t="shared" si="6"/>
        <v>73.75</v>
      </c>
      <c r="BE6" s="20" t="str">
        <f>IF(BE7="","",IF(BE7="-","【-】","【"&amp;SUBSTITUTE(TEXT(BE7,"#,##0.00"),"-","△")&amp;"】"))</f>
        <v>【78.43】</v>
      </c>
      <c r="BF6" s="21">
        <f>IF(BF7="",NA(),BF7)</f>
        <v>496.27</v>
      </c>
      <c r="BG6" s="21">
        <f t="shared" ref="BG6:BO6" si="7">IF(BG7="",NA(),BG7)</f>
        <v>588.22</v>
      </c>
      <c r="BH6" s="21">
        <f t="shared" si="7"/>
        <v>494.5</v>
      </c>
      <c r="BI6" s="21">
        <f t="shared" si="7"/>
        <v>560.12</v>
      </c>
      <c r="BJ6" s="21">
        <f t="shared" si="7"/>
        <v>533.29999999999995</v>
      </c>
      <c r="BK6" s="21">
        <f t="shared" si="7"/>
        <v>531.38</v>
      </c>
      <c r="BL6" s="21">
        <f t="shared" si="7"/>
        <v>551.04</v>
      </c>
      <c r="BM6" s="21">
        <f t="shared" si="7"/>
        <v>523.58000000000004</v>
      </c>
      <c r="BN6" s="21">
        <f t="shared" si="7"/>
        <v>508.99</v>
      </c>
      <c r="BO6" s="21">
        <f t="shared" si="7"/>
        <v>497.17</v>
      </c>
      <c r="BP6" s="20" t="str">
        <f>IF(BP7="","",IF(BP7="-","【-】","【"&amp;SUBSTITUTE(TEXT(BP7,"#,##0.00"),"-","△")&amp;"】"))</f>
        <v>【630.82】</v>
      </c>
      <c r="BQ6" s="21">
        <f>IF(BQ7="",NA(),BQ7)</f>
        <v>103.88</v>
      </c>
      <c r="BR6" s="21">
        <f t="shared" ref="BR6:BZ6" si="8">IF(BR7="",NA(),BR7)</f>
        <v>88.7</v>
      </c>
      <c r="BS6" s="21">
        <f t="shared" si="8"/>
        <v>97.84</v>
      </c>
      <c r="BT6" s="21">
        <f t="shared" si="8"/>
        <v>90.8</v>
      </c>
      <c r="BU6" s="21">
        <f t="shared" si="8"/>
        <v>90.81</v>
      </c>
      <c r="BV6" s="21">
        <f t="shared" si="8"/>
        <v>110.92</v>
      </c>
      <c r="BW6" s="21">
        <f t="shared" si="8"/>
        <v>105.67</v>
      </c>
      <c r="BX6" s="21">
        <f t="shared" si="8"/>
        <v>105.37</v>
      </c>
      <c r="BY6" s="21">
        <f t="shared" si="8"/>
        <v>99.93</v>
      </c>
      <c r="BZ6" s="21">
        <f t="shared" si="8"/>
        <v>100.14</v>
      </c>
      <c r="CA6" s="20" t="str">
        <f>IF(CA7="","",IF(CA7="-","【-】","【"&amp;SUBSTITUTE(TEXT(CA7,"#,##0.00"),"-","△")&amp;"】"))</f>
        <v>【97.81】</v>
      </c>
      <c r="CB6" s="21">
        <f>IF(CB7="",NA(),CB7)</f>
        <v>90.24</v>
      </c>
      <c r="CC6" s="21">
        <f t="shared" ref="CC6:CK6" si="9">IF(CC7="",NA(),CC7)</f>
        <v>91.14</v>
      </c>
      <c r="CD6" s="21">
        <f t="shared" si="9"/>
        <v>90.48</v>
      </c>
      <c r="CE6" s="21">
        <f t="shared" si="9"/>
        <v>92.58</v>
      </c>
      <c r="CF6" s="21">
        <f t="shared" si="9"/>
        <v>93.94</v>
      </c>
      <c r="CG6" s="21">
        <f t="shared" si="9"/>
        <v>119.33</v>
      </c>
      <c r="CH6" s="21">
        <f t="shared" si="9"/>
        <v>118.72</v>
      </c>
      <c r="CI6" s="21">
        <f t="shared" si="9"/>
        <v>120.5</v>
      </c>
      <c r="CJ6" s="21">
        <f t="shared" si="9"/>
        <v>127.3</v>
      </c>
      <c r="CK6" s="21">
        <f t="shared" si="9"/>
        <v>126.99</v>
      </c>
      <c r="CL6" s="20" t="str">
        <f>IF(CL7="","",IF(CL7="-","【-】","【"&amp;SUBSTITUTE(TEXT(CL7,"#,##0.00"),"-","△")&amp;"】"))</f>
        <v>【138.75】</v>
      </c>
      <c r="CM6" s="21">
        <f>IF(CM7="",NA(),CM7)</f>
        <v>55</v>
      </c>
      <c r="CN6" s="21">
        <f t="shared" ref="CN6:CV6" si="10">IF(CN7="",NA(),CN7)</f>
        <v>53.98</v>
      </c>
      <c r="CO6" s="21">
        <f t="shared" si="10"/>
        <v>54.19</v>
      </c>
      <c r="CP6" s="21">
        <f t="shared" si="10"/>
        <v>52.94</v>
      </c>
      <c r="CQ6" s="21">
        <f t="shared" si="10"/>
        <v>54.53</v>
      </c>
      <c r="CR6" s="21">
        <f t="shared" si="10"/>
        <v>58.09</v>
      </c>
      <c r="CS6" s="21">
        <f t="shared" si="10"/>
        <v>58.16</v>
      </c>
      <c r="CT6" s="21">
        <f t="shared" si="10"/>
        <v>58.91</v>
      </c>
      <c r="CU6" s="21">
        <f t="shared" si="10"/>
        <v>58.31</v>
      </c>
      <c r="CV6" s="21">
        <f t="shared" si="10"/>
        <v>57.8</v>
      </c>
      <c r="CW6" s="20" t="str">
        <f>IF(CW7="","",IF(CW7="-","【-】","【"&amp;SUBSTITUTE(TEXT(CW7,"#,##0.00"),"-","△")&amp;"】"))</f>
        <v>【58.94】</v>
      </c>
      <c r="CX6" s="21">
        <f>IF(CX7="",NA(),CX7)</f>
        <v>100</v>
      </c>
      <c r="CY6" s="21">
        <f t="shared" ref="CY6:DG6" si="11">IF(CY7="",NA(),CY7)</f>
        <v>100</v>
      </c>
      <c r="CZ6" s="21">
        <f t="shared" si="11"/>
        <v>100</v>
      </c>
      <c r="DA6" s="21">
        <f t="shared" si="11"/>
        <v>100</v>
      </c>
      <c r="DB6" s="21">
        <f t="shared" si="11"/>
        <v>100</v>
      </c>
      <c r="DC6" s="21">
        <f t="shared" si="11"/>
        <v>99.01</v>
      </c>
      <c r="DD6" s="21">
        <f t="shared" si="11"/>
        <v>99.1</v>
      </c>
      <c r="DE6" s="21">
        <f t="shared" si="11"/>
        <v>99.16</v>
      </c>
      <c r="DF6" s="21">
        <f t="shared" si="11"/>
        <v>99.21</v>
      </c>
      <c r="DG6" s="21">
        <f t="shared" si="11"/>
        <v>99.25</v>
      </c>
      <c r="DH6" s="20" t="str">
        <f>IF(DH7="","",IF(DH7="-","【-】","【"&amp;SUBSTITUTE(TEXT(DH7,"#,##0.00"),"-","△")&amp;"】"))</f>
        <v>【95.91】</v>
      </c>
      <c r="DI6" s="21">
        <f>IF(DI7="",NA(),DI7)</f>
        <v>53.9</v>
      </c>
      <c r="DJ6" s="21">
        <f t="shared" ref="DJ6:DR6" si="12">IF(DJ7="",NA(),DJ7)</f>
        <v>55.18</v>
      </c>
      <c r="DK6" s="21">
        <f t="shared" si="12"/>
        <v>56.14</v>
      </c>
      <c r="DL6" s="21">
        <f t="shared" si="12"/>
        <v>57</v>
      </c>
      <c r="DM6" s="21">
        <f t="shared" si="12"/>
        <v>56.78</v>
      </c>
      <c r="DN6" s="21">
        <f t="shared" si="12"/>
        <v>48.25</v>
      </c>
      <c r="DO6" s="21">
        <f t="shared" si="12"/>
        <v>49.35</v>
      </c>
      <c r="DP6" s="21">
        <f t="shared" si="12"/>
        <v>50.38</v>
      </c>
      <c r="DQ6" s="21">
        <f t="shared" si="12"/>
        <v>51.54</v>
      </c>
      <c r="DR6" s="21">
        <f t="shared" si="12"/>
        <v>52.5</v>
      </c>
      <c r="DS6" s="20" t="str">
        <f>IF(DS7="","",IF(DS7="-","【-】","【"&amp;SUBSTITUTE(TEXT(DS7,"#,##0.00"),"-","△")&amp;"】"))</f>
        <v>【41.09】</v>
      </c>
      <c r="DT6" s="21">
        <f>IF(DT7="",NA(),DT7)</f>
        <v>40.450000000000003</v>
      </c>
      <c r="DU6" s="21">
        <f t="shared" ref="DU6:EC6" si="13">IF(DU7="",NA(),DU7)</f>
        <v>42.94</v>
      </c>
      <c r="DV6" s="21">
        <f t="shared" si="13"/>
        <v>44.71</v>
      </c>
      <c r="DW6" s="21">
        <f t="shared" si="13"/>
        <v>47.6</v>
      </c>
      <c r="DX6" s="21">
        <f t="shared" si="13"/>
        <v>49.5</v>
      </c>
      <c r="DY6" s="21">
        <f t="shared" si="13"/>
        <v>10.76</v>
      </c>
      <c r="DZ6" s="21">
        <f t="shared" si="13"/>
        <v>12.06</v>
      </c>
      <c r="EA6" s="21">
        <f t="shared" si="13"/>
        <v>13.41</v>
      </c>
      <c r="EB6" s="21">
        <f t="shared" si="13"/>
        <v>15.06</v>
      </c>
      <c r="EC6" s="21">
        <f t="shared" si="13"/>
        <v>16.87</v>
      </c>
      <c r="ED6" s="20" t="str">
        <f>IF(ED7="","",IF(ED7="-","【-】","【"&amp;SUBSTITUTE(TEXT(ED7,"#,##0.00"),"-","△")&amp;"】"))</f>
        <v>【8.68】</v>
      </c>
      <c r="EE6" s="21">
        <f>IF(EE7="",NA(),EE7)</f>
        <v>0.56000000000000005</v>
      </c>
      <c r="EF6" s="21">
        <f t="shared" ref="EF6:EN6" si="14">IF(EF7="",NA(),EF7)</f>
        <v>0.66</v>
      </c>
      <c r="EG6" s="21">
        <f t="shared" si="14"/>
        <v>0.78</v>
      </c>
      <c r="EH6" s="21">
        <f t="shared" si="14"/>
        <v>1.1000000000000001</v>
      </c>
      <c r="EI6" s="21">
        <f t="shared" si="14"/>
        <v>0.75</v>
      </c>
      <c r="EJ6" s="21">
        <f t="shared" si="14"/>
        <v>0.41</v>
      </c>
      <c r="EK6" s="21">
        <f t="shared" si="14"/>
        <v>0.41</v>
      </c>
      <c r="EL6" s="21">
        <f t="shared" si="14"/>
        <v>0.45</v>
      </c>
      <c r="EM6" s="21">
        <f t="shared" si="14"/>
        <v>0.44</v>
      </c>
      <c r="EN6" s="21">
        <f t="shared" si="14"/>
        <v>0.36</v>
      </c>
      <c r="EO6" s="20" t="str">
        <f>IF(EO7="","",IF(EO7="-","【-】","【"&amp;SUBSTITUTE(TEXT(EO7,"#,##0.00"),"-","△")&amp;"】"))</f>
        <v>【0.22】</v>
      </c>
    </row>
    <row r="7" spans="1:148" s="22" customFormat="1" x14ac:dyDescent="0.15">
      <c r="A7" s="14"/>
      <c r="B7" s="23">
        <v>2023</v>
      </c>
      <c r="C7" s="23">
        <v>271004</v>
      </c>
      <c r="D7" s="23">
        <v>46</v>
      </c>
      <c r="E7" s="23">
        <v>17</v>
      </c>
      <c r="F7" s="23">
        <v>1</v>
      </c>
      <c r="G7" s="23">
        <v>0</v>
      </c>
      <c r="H7" s="23" t="s">
        <v>98</v>
      </c>
      <c r="I7" s="23" t="s">
        <v>99</v>
      </c>
      <c r="J7" s="23" t="s">
        <v>100</v>
      </c>
      <c r="K7" s="23" t="s">
        <v>101</v>
      </c>
      <c r="L7" s="23" t="s">
        <v>102</v>
      </c>
      <c r="M7" s="23" t="s">
        <v>103</v>
      </c>
      <c r="N7" s="24" t="s">
        <v>104</v>
      </c>
      <c r="O7" s="24">
        <v>58.53</v>
      </c>
      <c r="P7" s="24">
        <v>100</v>
      </c>
      <c r="Q7" s="24">
        <v>73.650000000000006</v>
      </c>
      <c r="R7" s="24">
        <v>1276</v>
      </c>
      <c r="S7" s="24">
        <v>2757642</v>
      </c>
      <c r="T7" s="24">
        <v>225.34</v>
      </c>
      <c r="U7" s="24">
        <v>12237.69</v>
      </c>
      <c r="V7" s="24">
        <v>2761539</v>
      </c>
      <c r="W7" s="24">
        <v>190.74</v>
      </c>
      <c r="X7" s="24">
        <v>14478.03</v>
      </c>
      <c r="Y7" s="24">
        <v>106.41</v>
      </c>
      <c r="Z7" s="24">
        <v>98.96</v>
      </c>
      <c r="AA7" s="24">
        <v>103.46</v>
      </c>
      <c r="AB7" s="24">
        <v>104.13</v>
      </c>
      <c r="AC7" s="24">
        <v>104.08</v>
      </c>
      <c r="AD7" s="24">
        <v>108.24</v>
      </c>
      <c r="AE7" s="24">
        <v>105.16</v>
      </c>
      <c r="AF7" s="24">
        <v>106.23</v>
      </c>
      <c r="AG7" s="24">
        <v>104.46</v>
      </c>
      <c r="AH7" s="24">
        <v>104.13</v>
      </c>
      <c r="AI7" s="24">
        <v>105.91</v>
      </c>
      <c r="AJ7" s="24">
        <v>0</v>
      </c>
      <c r="AK7" s="24">
        <v>0</v>
      </c>
      <c r="AL7" s="24">
        <v>0</v>
      </c>
      <c r="AM7" s="24">
        <v>0</v>
      </c>
      <c r="AN7" s="24">
        <v>0</v>
      </c>
      <c r="AO7" s="24">
        <v>0</v>
      </c>
      <c r="AP7" s="24">
        <v>0</v>
      </c>
      <c r="AQ7" s="24">
        <v>0</v>
      </c>
      <c r="AR7" s="24">
        <v>0</v>
      </c>
      <c r="AS7" s="24">
        <v>0</v>
      </c>
      <c r="AT7" s="24">
        <v>3.03</v>
      </c>
      <c r="AU7" s="24">
        <v>102.37</v>
      </c>
      <c r="AV7" s="24">
        <v>106.27</v>
      </c>
      <c r="AW7" s="24">
        <v>105.73</v>
      </c>
      <c r="AX7" s="24">
        <v>101.67</v>
      </c>
      <c r="AY7" s="24">
        <v>93.86</v>
      </c>
      <c r="AZ7" s="24">
        <v>72.92</v>
      </c>
      <c r="BA7" s="24">
        <v>71.39</v>
      </c>
      <c r="BB7" s="24">
        <v>74.09</v>
      </c>
      <c r="BC7" s="24">
        <v>71.900000000000006</v>
      </c>
      <c r="BD7" s="24">
        <v>73.75</v>
      </c>
      <c r="BE7" s="24">
        <v>78.430000000000007</v>
      </c>
      <c r="BF7" s="24">
        <v>496.27</v>
      </c>
      <c r="BG7" s="24">
        <v>588.22</v>
      </c>
      <c r="BH7" s="24">
        <v>494.5</v>
      </c>
      <c r="BI7" s="24">
        <v>560.12</v>
      </c>
      <c r="BJ7" s="24">
        <v>533.29999999999995</v>
      </c>
      <c r="BK7" s="24">
        <v>531.38</v>
      </c>
      <c r="BL7" s="24">
        <v>551.04</v>
      </c>
      <c r="BM7" s="24">
        <v>523.58000000000004</v>
      </c>
      <c r="BN7" s="24">
        <v>508.99</v>
      </c>
      <c r="BO7" s="24">
        <v>497.17</v>
      </c>
      <c r="BP7" s="24">
        <v>630.82000000000005</v>
      </c>
      <c r="BQ7" s="24">
        <v>103.88</v>
      </c>
      <c r="BR7" s="24">
        <v>88.7</v>
      </c>
      <c r="BS7" s="24">
        <v>97.84</v>
      </c>
      <c r="BT7" s="24">
        <v>90.8</v>
      </c>
      <c r="BU7" s="24">
        <v>90.81</v>
      </c>
      <c r="BV7" s="24">
        <v>110.92</v>
      </c>
      <c r="BW7" s="24">
        <v>105.67</v>
      </c>
      <c r="BX7" s="24">
        <v>105.37</v>
      </c>
      <c r="BY7" s="24">
        <v>99.93</v>
      </c>
      <c r="BZ7" s="24">
        <v>100.14</v>
      </c>
      <c r="CA7" s="24">
        <v>97.81</v>
      </c>
      <c r="CB7" s="24">
        <v>90.24</v>
      </c>
      <c r="CC7" s="24">
        <v>91.14</v>
      </c>
      <c r="CD7" s="24">
        <v>90.48</v>
      </c>
      <c r="CE7" s="24">
        <v>92.58</v>
      </c>
      <c r="CF7" s="24">
        <v>93.94</v>
      </c>
      <c r="CG7" s="24">
        <v>119.33</v>
      </c>
      <c r="CH7" s="24">
        <v>118.72</v>
      </c>
      <c r="CI7" s="24">
        <v>120.5</v>
      </c>
      <c r="CJ7" s="24">
        <v>127.3</v>
      </c>
      <c r="CK7" s="24">
        <v>126.99</v>
      </c>
      <c r="CL7" s="24">
        <v>138.75</v>
      </c>
      <c r="CM7" s="24">
        <v>55</v>
      </c>
      <c r="CN7" s="24">
        <v>53.98</v>
      </c>
      <c r="CO7" s="24">
        <v>54.19</v>
      </c>
      <c r="CP7" s="24">
        <v>52.94</v>
      </c>
      <c r="CQ7" s="24">
        <v>54.53</v>
      </c>
      <c r="CR7" s="24">
        <v>58.09</v>
      </c>
      <c r="CS7" s="24">
        <v>58.16</v>
      </c>
      <c r="CT7" s="24">
        <v>58.91</v>
      </c>
      <c r="CU7" s="24">
        <v>58.31</v>
      </c>
      <c r="CV7" s="24">
        <v>57.8</v>
      </c>
      <c r="CW7" s="24">
        <v>58.94</v>
      </c>
      <c r="CX7" s="24">
        <v>100</v>
      </c>
      <c r="CY7" s="24">
        <v>100</v>
      </c>
      <c r="CZ7" s="24">
        <v>100</v>
      </c>
      <c r="DA7" s="24">
        <v>100</v>
      </c>
      <c r="DB7" s="24">
        <v>100</v>
      </c>
      <c r="DC7" s="24">
        <v>99.01</v>
      </c>
      <c r="DD7" s="24">
        <v>99.1</v>
      </c>
      <c r="DE7" s="24">
        <v>99.16</v>
      </c>
      <c r="DF7" s="24">
        <v>99.21</v>
      </c>
      <c r="DG7" s="24">
        <v>99.25</v>
      </c>
      <c r="DH7" s="24">
        <v>95.91</v>
      </c>
      <c r="DI7" s="24">
        <v>53.9</v>
      </c>
      <c r="DJ7" s="24">
        <v>55.18</v>
      </c>
      <c r="DK7" s="24">
        <v>56.14</v>
      </c>
      <c r="DL7" s="24">
        <v>57</v>
      </c>
      <c r="DM7" s="24">
        <v>56.78</v>
      </c>
      <c r="DN7" s="24">
        <v>48.25</v>
      </c>
      <c r="DO7" s="24">
        <v>49.35</v>
      </c>
      <c r="DP7" s="24">
        <v>50.38</v>
      </c>
      <c r="DQ7" s="24">
        <v>51.54</v>
      </c>
      <c r="DR7" s="24">
        <v>52.5</v>
      </c>
      <c r="DS7" s="24">
        <v>41.09</v>
      </c>
      <c r="DT7" s="24">
        <v>40.450000000000003</v>
      </c>
      <c r="DU7" s="24">
        <v>42.94</v>
      </c>
      <c r="DV7" s="24">
        <v>44.71</v>
      </c>
      <c r="DW7" s="24">
        <v>47.6</v>
      </c>
      <c r="DX7" s="24">
        <v>49.5</v>
      </c>
      <c r="DY7" s="24">
        <v>10.76</v>
      </c>
      <c r="DZ7" s="24">
        <v>12.06</v>
      </c>
      <c r="EA7" s="24">
        <v>13.41</v>
      </c>
      <c r="EB7" s="24">
        <v>15.06</v>
      </c>
      <c r="EC7" s="24">
        <v>16.87</v>
      </c>
      <c r="ED7" s="24">
        <v>8.68</v>
      </c>
      <c r="EE7" s="24">
        <v>0.56000000000000005</v>
      </c>
      <c r="EF7" s="24">
        <v>0.66</v>
      </c>
      <c r="EG7" s="24">
        <v>0.78</v>
      </c>
      <c r="EH7" s="24">
        <v>1.1000000000000001</v>
      </c>
      <c r="EI7" s="24">
        <v>0.75</v>
      </c>
      <c r="EJ7" s="24">
        <v>0.41</v>
      </c>
      <c r="EK7" s="24">
        <v>0.41</v>
      </c>
      <c r="EL7" s="24">
        <v>0.45</v>
      </c>
      <c r="EM7" s="24">
        <v>0.44</v>
      </c>
      <c r="EN7" s="24">
        <v>0.36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49</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110</v>
      </c>
    </row>
    <row r="12" spans="1:148" x14ac:dyDescent="0.15">
      <c r="B12">
        <v>1</v>
      </c>
      <c r="C12">
        <v>1</v>
      </c>
      <c r="D12">
        <v>2</v>
      </c>
      <c r="E12">
        <v>3</v>
      </c>
      <c r="F12">
        <v>4</v>
      </c>
      <c r="G12" t="s">
        <v>111</v>
      </c>
    </row>
    <row r="13" spans="1:148" x14ac:dyDescent="0.15">
      <c r="B13" t="s">
        <v>112</v>
      </c>
      <c r="C13" t="s">
        <v>112</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f7774a-1fa4-49d3-a956-75b9c85e9b43">
      <Terms xmlns="http://schemas.microsoft.com/office/infopath/2007/PartnerControls"/>
    </lcf76f155ced4ddcb4097134ff3c332f>
    <TaxCatchAll xmlns="fd32c9f7-8932-4d07-b49b-91c8a1e26893" xsi:nil="true"/>
    <_Flow_SignoffStatus xmlns="96f7774a-1fa4-49d3-a956-75b9c85e9b43" xsi:nil="true"/>
  </documentManagement>
</p:properties>
</file>

<file path=customXml/itemProps1.xml><?xml version="1.0" encoding="utf-8"?>
<ds:datastoreItem xmlns:ds="http://schemas.openxmlformats.org/officeDocument/2006/customXml" ds:itemID="{FB9E229C-EEAD-4A30-BC1B-9B27959087D4}"/>
</file>

<file path=customXml/itemProps2.xml><?xml version="1.0" encoding="utf-8"?>
<ds:datastoreItem xmlns:ds="http://schemas.openxmlformats.org/officeDocument/2006/customXml" ds:itemID="{DA2CFDDE-F941-4CBF-AF03-7C6718EAA01D}"/>
</file>

<file path=customXml/itemProps3.xml><?xml version="1.0" encoding="utf-8"?>
<ds:datastoreItem xmlns:ds="http://schemas.openxmlformats.org/officeDocument/2006/customXml" ds:itemID="{8DA2509E-C7C9-408B-9721-61CAFD04B6F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2025-02-15T04:42:03Z</dcterms:created>
  <dcterms:modified xsi:type="dcterms:W3CDTF">2025-02-15T04:42:14Z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